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Zents\Desktop\Excel\"/>
    </mc:Choice>
  </mc:AlternateContent>
  <xr:revisionPtr revIDLastSave="0" documentId="13_ncr:1_{BD5EDE5C-3C56-4B9B-82C1-B1734E53F75C}" xr6:coauthVersionLast="47" xr6:coauthVersionMax="47" xr10:uidLastSave="{00000000-0000-0000-0000-000000000000}"/>
  <bookViews>
    <workbookView xWindow="-120" yWindow="-120" windowWidth="29040" windowHeight="15720" tabRatio="827" xr2:uid="{00000000-000D-0000-FFFF-FFFF00000000}"/>
  </bookViews>
  <sheets>
    <sheet name="Customer Info" sheetId="6" r:id="rId1"/>
    <sheet name="BE&amp;UZ Retail" sheetId="35" r:id="rId2"/>
    <sheet name="BE&amp;UZ Professional" sheetId="27" r:id="rId3"/>
    <sheet name="BE&amp;UZ Shower Room" sheetId="33" r:id="rId4"/>
    <sheet name="BE&amp;UZ Samples &amp; Display" sheetId="34" r:id="rId5"/>
    <sheet name="REDEEM YOUR CREDIT" sheetId="43" r:id="rId6"/>
  </sheets>
  <definedNames>
    <definedName name="_xlnm._FilterDatabase" localSheetId="2" hidden="1">'BE&amp;UZ Professional'!$A$11:$J$104</definedName>
    <definedName name="_xlnm._FilterDatabase" localSheetId="1" hidden="1">'BE&amp;UZ Retail'!$A$11:$J$116</definedName>
    <definedName name="_xlnm._FilterDatabase" localSheetId="4" hidden="1">'BE&amp;UZ Samples &amp; Display'!$A$11:$J$117</definedName>
    <definedName name="_xlnm._FilterDatabase" localSheetId="3" hidden="1">'BE&amp;UZ Shower Room'!$A$11:$J$36</definedName>
    <definedName name="_xlnm._FilterDatabase" localSheetId="5" hidden="1">'REDEEM YOUR CREDIT'!$A$11:$J$167</definedName>
    <definedName name="_xlnm.Print_Area" localSheetId="2">'BE&amp;UZ Professional'!$A$2:$J$107</definedName>
    <definedName name="_xlnm.Print_Area" localSheetId="1">'BE&amp;UZ Retail'!$A$2:$J$163</definedName>
    <definedName name="_xlnm.Print_Area" localSheetId="4">'BE&amp;UZ Samples &amp; Display'!$A$2:$J$121</definedName>
    <definedName name="_xlnm.Print_Area" localSheetId="3">'BE&amp;UZ Shower Room'!$A$2:$J$39</definedName>
    <definedName name="_xlnm.Print_Area" localSheetId="0">'Customer Info'!$A$2:$E$55</definedName>
    <definedName name="_xlnm.Print_Area" localSheetId="5">'REDEEM YOUR CREDIT'!$A$2:$J$169</definedName>
    <definedName name="_xlnm.Print_Titles" localSheetId="2">'BE&amp;UZ Professional'!$2:$11</definedName>
    <definedName name="_xlnm.Print_Titles" localSheetId="1">'BE&amp;UZ Retail'!$2:$11</definedName>
    <definedName name="_xlnm.Print_Titles" localSheetId="4">'BE&amp;UZ Samples &amp; Display'!$2:$11</definedName>
    <definedName name="_xlnm.Print_Titles" localSheetId="3">'BE&amp;UZ Shower Room'!$2:$10</definedName>
    <definedName name="_xlnm.Print_Titles" localSheetId="0">'Customer Info'!$2:$5</definedName>
    <definedName name="_xlnm.Print_Titles" localSheetId="5">'REDEEM YOUR CREDIT'!$2:$10</definedName>
  </definedNames>
  <calcPr calcId="191029" iterate="1" iterateCount="100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2" i="34" l="1"/>
  <c r="A42" i="34"/>
  <c r="J144" i="43"/>
  <c r="A144" i="43"/>
  <c r="J76" i="34"/>
  <c r="J77" i="34"/>
  <c r="J145" i="35"/>
  <c r="J146" i="35"/>
  <c r="J78" i="34"/>
  <c r="J64" i="34"/>
  <c r="J70" i="34"/>
  <c r="J18" i="34"/>
  <c r="J19" i="34"/>
  <c r="J20" i="34"/>
  <c r="J21" i="34"/>
  <c r="J22" i="34"/>
  <c r="J23" i="34"/>
  <c r="J24" i="34"/>
  <c r="J25" i="34"/>
  <c r="J26" i="34"/>
  <c r="J27" i="34"/>
  <c r="J28" i="34"/>
  <c r="J29" i="34"/>
  <c r="J30" i="34"/>
  <c r="J31" i="34"/>
  <c r="J32" i="34"/>
  <c r="J33" i="34"/>
  <c r="J34" i="34"/>
  <c r="J35" i="34"/>
  <c r="J36" i="34"/>
  <c r="J37" i="34"/>
  <c r="J38" i="34"/>
  <c r="J39" i="34"/>
  <c r="J40" i="34"/>
  <c r="J41" i="34"/>
  <c r="J43" i="34"/>
  <c r="J44" i="34"/>
  <c r="J45" i="34"/>
  <c r="J46" i="34"/>
  <c r="J47" i="34"/>
  <c r="J48" i="34"/>
  <c r="J49" i="34"/>
  <c r="J50" i="34"/>
  <c r="J51" i="34"/>
  <c r="J52" i="34"/>
  <c r="J53" i="34"/>
  <c r="J54" i="34"/>
  <c r="J55" i="34"/>
  <c r="J56" i="34"/>
  <c r="J57" i="34"/>
  <c r="J58" i="34"/>
  <c r="J59" i="34"/>
  <c r="J60" i="34"/>
  <c r="J61" i="34"/>
  <c r="J62" i="34"/>
  <c r="J63" i="34"/>
  <c r="J65" i="34"/>
  <c r="J66" i="34"/>
  <c r="J67" i="34"/>
  <c r="J68" i="34"/>
  <c r="J69" i="34"/>
  <c r="J71" i="34"/>
  <c r="J72" i="34"/>
  <c r="J73" i="34"/>
  <c r="J74" i="34"/>
  <c r="J75" i="34"/>
  <c r="J79" i="34"/>
  <c r="J80" i="34"/>
  <c r="J81" i="34"/>
  <c r="J82" i="34"/>
  <c r="J83" i="34"/>
  <c r="J84" i="34"/>
  <c r="J85" i="34"/>
  <c r="J86" i="34"/>
  <c r="J87" i="34"/>
  <c r="J88" i="34"/>
  <c r="J89" i="34"/>
  <c r="J90" i="34"/>
  <c r="J91" i="34"/>
  <c r="J92" i="34"/>
  <c r="J93" i="34"/>
  <c r="J94" i="34"/>
  <c r="J95" i="34"/>
  <c r="J96" i="34"/>
  <c r="J97" i="34"/>
  <c r="J98" i="34"/>
  <c r="J99" i="34"/>
  <c r="J100" i="34"/>
  <c r="J101" i="34"/>
  <c r="J102" i="34"/>
  <c r="J103" i="34"/>
  <c r="J104" i="34"/>
  <c r="J105" i="34"/>
  <c r="J106" i="34"/>
  <c r="J107" i="34"/>
  <c r="J109" i="34"/>
  <c r="J108" i="34"/>
  <c r="J110" i="34"/>
  <c r="J111" i="34"/>
  <c r="J112" i="34"/>
  <c r="J113" i="34"/>
  <c r="J114" i="34"/>
  <c r="J115" i="34"/>
  <c r="J65" i="43"/>
  <c r="J66" i="43"/>
  <c r="J12" i="43"/>
  <c r="J13" i="43"/>
  <c r="J14" i="43"/>
  <c r="J15" i="43"/>
  <c r="J16" i="43"/>
  <c r="J17" i="43"/>
  <c r="J18" i="43"/>
  <c r="J19" i="43"/>
  <c r="J20" i="43"/>
  <c r="J21" i="43"/>
  <c r="J22" i="43"/>
  <c r="J23" i="43"/>
  <c r="J24" i="43"/>
  <c r="J25" i="43"/>
  <c r="J26" i="43"/>
  <c r="J27" i="43"/>
  <c r="J28" i="43"/>
  <c r="J29" i="43"/>
  <c r="J30" i="43"/>
  <c r="J31" i="43"/>
  <c r="J32" i="43"/>
  <c r="J33" i="43"/>
  <c r="J34" i="43"/>
  <c r="J35" i="43"/>
  <c r="J36" i="43"/>
  <c r="J37" i="43"/>
  <c r="J38" i="43"/>
  <c r="J39" i="43"/>
  <c r="J40" i="43"/>
  <c r="J41" i="43"/>
  <c r="J42" i="43"/>
  <c r="J43" i="43"/>
  <c r="J44" i="43"/>
  <c r="J45" i="43"/>
  <c r="J46" i="43"/>
  <c r="J47" i="43"/>
  <c r="J48" i="43"/>
  <c r="J49" i="43"/>
  <c r="J50" i="43"/>
  <c r="J51" i="43"/>
  <c r="J52" i="43"/>
  <c r="J53" i="43"/>
  <c r="J54" i="43"/>
  <c r="J55" i="43"/>
  <c r="J56" i="43"/>
  <c r="J57" i="43"/>
  <c r="J58" i="43"/>
  <c r="J59" i="43"/>
  <c r="J60" i="43"/>
  <c r="J61" i="43"/>
  <c r="J62" i="43"/>
  <c r="J63" i="43"/>
  <c r="J64" i="43"/>
  <c r="J67" i="43"/>
  <c r="J68" i="43"/>
  <c r="J69" i="43"/>
  <c r="J70" i="43"/>
  <c r="J119" i="43"/>
  <c r="J115" i="43"/>
  <c r="J116" i="43"/>
  <c r="J117" i="43"/>
  <c r="J118" i="43"/>
  <c r="J120" i="43"/>
  <c r="J121" i="43"/>
  <c r="J122" i="43"/>
  <c r="J123" i="43"/>
  <c r="J124" i="43"/>
  <c r="J125" i="43"/>
  <c r="J126" i="43"/>
  <c r="J127" i="43"/>
  <c r="J128" i="43"/>
  <c r="J129" i="43"/>
  <c r="J130" i="43"/>
  <c r="J131" i="43"/>
  <c r="J132" i="43"/>
  <c r="J133" i="43"/>
  <c r="J134" i="43"/>
  <c r="J135" i="43"/>
  <c r="J136" i="43"/>
  <c r="J137" i="43"/>
  <c r="J138" i="43"/>
  <c r="J139" i="43"/>
  <c r="J140" i="43"/>
  <c r="J141" i="43"/>
  <c r="J142" i="43"/>
  <c r="J143" i="43"/>
  <c r="J145" i="43"/>
  <c r="J146" i="43"/>
  <c r="J147" i="43"/>
  <c r="J148" i="43"/>
  <c r="J149" i="43"/>
  <c r="J150" i="43"/>
  <c r="J151" i="43"/>
  <c r="J152" i="43"/>
  <c r="J153" i="43"/>
  <c r="J154" i="43"/>
  <c r="J155" i="43"/>
  <c r="J156" i="43"/>
  <c r="J157" i="43"/>
  <c r="J158" i="43"/>
  <c r="J159" i="43"/>
  <c r="J72" i="43"/>
  <c r="J73" i="43"/>
  <c r="J74" i="43"/>
  <c r="J75" i="43"/>
  <c r="J76" i="43"/>
  <c r="J77" i="43"/>
  <c r="J78" i="43"/>
  <c r="J79" i="43"/>
  <c r="J80" i="43"/>
  <c r="J81" i="43"/>
  <c r="J82" i="43"/>
  <c r="J83" i="43"/>
  <c r="J84" i="43"/>
  <c r="J85" i="43"/>
  <c r="J86" i="43"/>
  <c r="J87" i="43"/>
  <c r="J88" i="43"/>
  <c r="J89" i="43"/>
  <c r="J90" i="43"/>
  <c r="J91" i="43"/>
  <c r="J92" i="43"/>
  <c r="J93" i="43"/>
  <c r="J94" i="43"/>
  <c r="J95" i="43"/>
  <c r="J96" i="43"/>
  <c r="J97" i="43"/>
  <c r="J98" i="43"/>
  <c r="J99" i="43"/>
  <c r="J100" i="43"/>
  <c r="J101" i="43"/>
  <c r="J102" i="43"/>
  <c r="J103" i="43"/>
  <c r="J104" i="43"/>
  <c r="J106" i="43"/>
  <c r="J107" i="43"/>
  <c r="J108" i="43"/>
  <c r="J109" i="43"/>
  <c r="J110" i="43"/>
  <c r="J111" i="43"/>
  <c r="J112" i="43"/>
  <c r="J113" i="43"/>
  <c r="A126" i="43"/>
  <c r="A125" i="43"/>
  <c r="A124" i="43"/>
  <c r="A123" i="43"/>
  <c r="A122" i="43"/>
  <c r="A121" i="43"/>
  <c r="A120" i="43"/>
  <c r="A119" i="43"/>
  <c r="A118" i="43"/>
  <c r="A117" i="43"/>
  <c r="A116" i="43"/>
  <c r="A115" i="43"/>
  <c r="J17" i="34"/>
  <c r="J16" i="34"/>
  <c r="J15" i="34"/>
  <c r="J14" i="34"/>
  <c r="J13" i="34"/>
  <c r="J12" i="34"/>
  <c r="A14" i="34"/>
  <c r="A15" i="34"/>
  <c r="A17" i="34"/>
  <c r="A16" i="34"/>
  <c r="A13" i="34"/>
  <c r="A12" i="34"/>
  <c r="J13" i="33"/>
  <c r="J20" i="33"/>
  <c r="J12" i="33"/>
  <c r="J14" i="33"/>
  <c r="J15" i="33"/>
  <c r="J16" i="33"/>
  <c r="J17" i="33"/>
  <c r="J18" i="33"/>
  <c r="J19" i="33"/>
  <c r="J21" i="33"/>
  <c r="J22" i="33"/>
  <c r="J23" i="33"/>
  <c r="J24" i="33"/>
  <c r="J25" i="33"/>
  <c r="J26" i="33"/>
  <c r="J27" i="33"/>
  <c r="J28" i="33"/>
  <c r="J29" i="33"/>
  <c r="J30" i="33"/>
  <c r="J31" i="33"/>
  <c r="J32" i="33"/>
  <c r="J33" i="33"/>
  <c r="J34" i="33"/>
  <c r="J35" i="33"/>
  <c r="J156" i="35"/>
  <c r="J12" i="35"/>
  <c r="J13" i="35"/>
  <c r="J14" i="35"/>
  <c r="J15" i="35"/>
  <c r="J16" i="35"/>
  <c r="J17" i="35"/>
  <c r="J18" i="35"/>
  <c r="J19" i="35"/>
  <c r="J20" i="35"/>
  <c r="J21" i="35"/>
  <c r="J22" i="35"/>
  <c r="J23" i="35"/>
  <c r="J24" i="35"/>
  <c r="J25" i="35"/>
  <c r="J26" i="35"/>
  <c r="J27" i="35"/>
  <c r="J28" i="35"/>
  <c r="J29" i="35"/>
  <c r="J30" i="35"/>
  <c r="J31" i="35"/>
  <c r="J32" i="35"/>
  <c r="J33" i="35"/>
  <c r="J34" i="35"/>
  <c r="J35" i="35"/>
  <c r="J36" i="35"/>
  <c r="J37" i="35"/>
  <c r="J38" i="35"/>
  <c r="J39" i="35"/>
  <c r="J40" i="35"/>
  <c r="J41" i="35"/>
  <c r="J42" i="35"/>
  <c r="J43" i="35"/>
  <c r="J44" i="35"/>
  <c r="J45" i="35"/>
  <c r="J46" i="35"/>
  <c r="J47" i="35"/>
  <c r="J48" i="35"/>
  <c r="J49" i="35"/>
  <c r="J50" i="35"/>
  <c r="J51" i="35"/>
  <c r="J52" i="35"/>
  <c r="J53" i="35"/>
  <c r="J54" i="35"/>
  <c r="J55" i="35"/>
  <c r="J56" i="35"/>
  <c r="J57" i="35"/>
  <c r="J58" i="35"/>
  <c r="J59" i="35"/>
  <c r="J60" i="35"/>
  <c r="J61" i="35"/>
  <c r="J62" i="35"/>
  <c r="J63" i="35"/>
  <c r="J64" i="35"/>
  <c r="J65" i="35"/>
  <c r="J66" i="35"/>
  <c r="J67" i="35"/>
  <c r="J68" i="35"/>
  <c r="J69" i="35"/>
  <c r="J70" i="35"/>
  <c r="J71" i="35"/>
  <c r="J72" i="35"/>
  <c r="J73" i="35"/>
  <c r="J74" i="35"/>
  <c r="J75" i="35"/>
  <c r="J76" i="35"/>
  <c r="J77" i="35"/>
  <c r="J78" i="35"/>
  <c r="J79" i="35"/>
  <c r="J80" i="35"/>
  <c r="J81" i="35"/>
  <c r="J82" i="35"/>
  <c r="J83" i="35"/>
  <c r="J84" i="35"/>
  <c r="J85" i="35"/>
  <c r="J86" i="35"/>
  <c r="J87" i="35"/>
  <c r="J88" i="35"/>
  <c r="J89" i="35"/>
  <c r="J90" i="35"/>
  <c r="J91" i="35"/>
  <c r="J92" i="35"/>
  <c r="J93" i="35"/>
  <c r="J94" i="35"/>
  <c r="J95" i="35"/>
  <c r="J96" i="35"/>
  <c r="J97" i="35"/>
  <c r="J98" i="35"/>
  <c r="J99" i="35"/>
  <c r="J100" i="35"/>
  <c r="J101" i="35"/>
  <c r="J102" i="35"/>
  <c r="J103" i="35"/>
  <c r="J104" i="35"/>
  <c r="J105" i="35"/>
  <c r="J106" i="35"/>
  <c r="J107" i="35"/>
  <c r="J108" i="35"/>
  <c r="J109" i="35"/>
  <c r="J110" i="35"/>
  <c r="J111" i="35"/>
  <c r="J112" i="35"/>
  <c r="J113" i="35"/>
  <c r="J114" i="35"/>
  <c r="J115" i="35"/>
  <c r="J116" i="35"/>
  <c r="J117" i="35"/>
  <c r="J118" i="35"/>
  <c r="J119" i="35"/>
  <c r="J120" i="35"/>
  <c r="J121" i="35"/>
  <c r="J122" i="35"/>
  <c r="J123" i="35"/>
  <c r="J124" i="35"/>
  <c r="J125" i="35"/>
  <c r="J126" i="35"/>
  <c r="J127" i="35"/>
  <c r="J128" i="35"/>
  <c r="J129" i="35"/>
  <c r="J130" i="35"/>
  <c r="J131" i="35"/>
  <c r="J132" i="35"/>
  <c r="J133" i="35"/>
  <c r="J134" i="35"/>
  <c r="J135" i="35"/>
  <c r="J136" i="35"/>
  <c r="J137" i="35"/>
  <c r="J138" i="35"/>
  <c r="J139" i="35"/>
  <c r="J140" i="35"/>
  <c r="J141" i="35"/>
  <c r="J142" i="35"/>
  <c r="J143" i="35"/>
  <c r="J144" i="35"/>
  <c r="J147" i="35"/>
  <c r="J148" i="35"/>
  <c r="J149" i="35"/>
  <c r="J150" i="35"/>
  <c r="J151" i="35"/>
  <c r="J152" i="35"/>
  <c r="J153" i="35"/>
  <c r="J154" i="35"/>
  <c r="J155" i="35"/>
  <c r="J157" i="35"/>
  <c r="J158" i="35"/>
  <c r="J159" i="35"/>
  <c r="J14" i="27"/>
  <c r="J12" i="27"/>
  <c r="J13" i="27"/>
  <c r="J15" i="27"/>
  <c r="J16" i="27"/>
  <c r="J17" i="27"/>
  <c r="J18" i="27"/>
  <c r="J19" i="27"/>
  <c r="J20" i="27"/>
  <c r="J21" i="27"/>
  <c r="J22" i="27"/>
  <c r="J23" i="27"/>
  <c r="J24" i="27"/>
  <c r="J25" i="27"/>
  <c r="J26" i="27"/>
  <c r="J27" i="27"/>
  <c r="J28" i="27"/>
  <c r="J29" i="27"/>
  <c r="J30" i="27"/>
  <c r="J31" i="27"/>
  <c r="J32" i="27"/>
  <c r="J33" i="27"/>
  <c r="J34" i="27"/>
  <c r="J35" i="27"/>
  <c r="J36" i="27"/>
  <c r="J37" i="27"/>
  <c r="J38" i="27"/>
  <c r="J39" i="27"/>
  <c r="J40" i="27"/>
  <c r="J41" i="27"/>
  <c r="J42" i="27"/>
  <c r="J43" i="27"/>
  <c r="J44" i="27"/>
  <c r="J45" i="27"/>
  <c r="J46" i="27"/>
  <c r="J47" i="27"/>
  <c r="J48" i="27"/>
  <c r="J49" i="27"/>
  <c r="J50" i="27"/>
  <c r="J51" i="27"/>
  <c r="J52" i="27"/>
  <c r="J53" i="27"/>
  <c r="J54" i="27"/>
  <c r="J55" i="27"/>
  <c r="J56" i="27"/>
  <c r="J57" i="27"/>
  <c r="J58" i="27"/>
  <c r="J59" i="27"/>
  <c r="J60" i="27"/>
  <c r="J61" i="27"/>
  <c r="J62" i="27"/>
  <c r="J63" i="27"/>
  <c r="J64" i="27"/>
  <c r="J65" i="27"/>
  <c r="J66" i="27"/>
  <c r="J67" i="27"/>
  <c r="J68" i="27"/>
  <c r="J69" i="27"/>
  <c r="J70" i="27"/>
  <c r="J71" i="27"/>
  <c r="J72" i="27"/>
  <c r="J73" i="27"/>
  <c r="J74" i="27"/>
  <c r="J75" i="27"/>
  <c r="J76" i="27"/>
  <c r="J77" i="27"/>
  <c r="J78" i="27"/>
  <c r="J79" i="27"/>
  <c r="J80" i="27"/>
  <c r="J81" i="27"/>
  <c r="J82" i="27"/>
  <c r="J83" i="27"/>
  <c r="J84" i="27"/>
  <c r="J85" i="27"/>
  <c r="J86" i="27"/>
  <c r="J87" i="27"/>
  <c r="J88" i="27"/>
  <c r="J89" i="27"/>
  <c r="J90" i="27"/>
  <c r="J91" i="27"/>
  <c r="J92" i="27"/>
  <c r="J93" i="27"/>
  <c r="J94" i="27"/>
  <c r="J95" i="27"/>
  <c r="J96" i="27"/>
  <c r="J97" i="27"/>
  <c r="J98" i="27"/>
  <c r="J99" i="27"/>
  <c r="J100" i="27"/>
  <c r="J101" i="27"/>
  <c r="J102" i="27"/>
  <c r="J103" i="27"/>
  <c r="J10" i="43"/>
  <c r="F10" i="43"/>
  <c r="F9" i="43"/>
  <c r="J8" i="43"/>
  <c r="F8" i="43"/>
  <c r="J6" i="43"/>
  <c r="F6" i="43"/>
  <c r="J10" i="34"/>
  <c r="F10" i="34"/>
  <c r="F9" i="34"/>
  <c r="J8" i="34"/>
  <c r="F8" i="34"/>
  <c r="J6" i="34"/>
  <c r="F6" i="34"/>
  <c r="J10" i="33"/>
  <c r="F10" i="33"/>
  <c r="F9" i="33"/>
  <c r="J8" i="33"/>
  <c r="F8" i="33"/>
  <c r="J6" i="33"/>
  <c r="F6" i="33"/>
  <c r="J10" i="27"/>
  <c r="F10" i="27"/>
  <c r="F9" i="27"/>
  <c r="J8" i="27"/>
  <c r="F8" i="27"/>
  <c r="J6" i="27"/>
  <c r="F6" i="27"/>
  <c r="J8" i="35"/>
  <c r="J10" i="35"/>
  <c r="J6" i="35"/>
  <c r="A26" i="33"/>
  <c r="A159" i="35"/>
  <c r="A158" i="35"/>
  <c r="A157" i="35"/>
  <c r="A156" i="35"/>
  <c r="A155" i="35"/>
  <c r="A154" i="35"/>
  <c r="A153" i="35"/>
  <c r="A152" i="35"/>
  <c r="A151" i="35"/>
  <c r="A150" i="35"/>
  <c r="A149" i="35"/>
  <c r="A148" i="35"/>
  <c r="A147" i="35"/>
  <c r="A146" i="35"/>
  <c r="A145" i="35"/>
  <c r="A144" i="35"/>
  <c r="A143" i="35"/>
  <c r="A142" i="35"/>
  <c r="A141" i="35"/>
  <c r="A140" i="35"/>
  <c r="A139" i="35"/>
  <c r="A138" i="35"/>
  <c r="A137" i="35"/>
  <c r="A136" i="35"/>
  <c r="A135" i="35"/>
  <c r="A134" i="35"/>
  <c r="A133" i="35"/>
  <c r="A132" i="35"/>
  <c r="A131" i="35"/>
  <c r="A130" i="35"/>
  <c r="A129" i="35"/>
  <c r="A128" i="35"/>
  <c r="A127" i="35"/>
  <c r="A126" i="35"/>
  <c r="A125" i="35"/>
  <c r="A124" i="35"/>
  <c r="A123" i="35"/>
  <c r="A122" i="35"/>
  <c r="A121" i="35"/>
  <c r="A120" i="35"/>
  <c r="A119" i="35"/>
  <c r="A118" i="35"/>
  <c r="A117" i="35"/>
  <c r="A116" i="35"/>
  <c r="A115" i="35"/>
  <c r="A114" i="35"/>
  <c r="A113" i="35"/>
  <c r="A112" i="35"/>
  <c r="A111" i="35"/>
  <c r="A110" i="35"/>
  <c r="A109" i="35"/>
  <c r="A108" i="35"/>
  <c r="A107" i="35"/>
  <c r="A106" i="35"/>
  <c r="A105" i="35"/>
  <c r="A104" i="35"/>
  <c r="A103" i="35"/>
  <c r="A102" i="35"/>
  <c r="A101" i="35"/>
  <c r="A100" i="35"/>
  <c r="A99" i="35"/>
  <c r="A98" i="35"/>
  <c r="A97" i="35"/>
  <c r="A96" i="35"/>
  <c r="A95" i="35"/>
  <c r="A94" i="35"/>
  <c r="A93" i="35"/>
  <c r="A92" i="35"/>
  <c r="A91" i="35"/>
  <c r="A90" i="35"/>
  <c r="A89" i="35"/>
  <c r="A88" i="35"/>
  <c r="A87" i="35"/>
  <c r="A86" i="35"/>
  <c r="A85" i="35"/>
  <c r="A84" i="35"/>
  <c r="A83" i="35"/>
  <c r="A82" i="35"/>
  <c r="A81" i="35"/>
  <c r="A80" i="35"/>
  <c r="A79" i="35"/>
  <c r="A78" i="35"/>
  <c r="A77" i="35"/>
  <c r="A76" i="35"/>
  <c r="A75" i="35"/>
  <c r="A74" i="35"/>
  <c r="A73" i="35"/>
  <c r="A72" i="35"/>
  <c r="A71" i="35"/>
  <c r="A70" i="35"/>
  <c r="A69" i="35"/>
  <c r="A68" i="35"/>
  <c r="A67" i="35"/>
  <c r="A66" i="35"/>
  <c r="A65" i="35"/>
  <c r="A64" i="35"/>
  <c r="A63" i="35"/>
  <c r="A62" i="35"/>
  <c r="A61" i="35"/>
  <c r="A60" i="35"/>
  <c r="A59" i="35"/>
  <c r="A58" i="35"/>
  <c r="A57" i="35"/>
  <c r="A56" i="35"/>
  <c r="A55" i="35"/>
  <c r="A54" i="35"/>
  <c r="A53" i="35"/>
  <c r="A52" i="35"/>
  <c r="A51" i="35"/>
  <c r="A50" i="35"/>
  <c r="A49" i="35"/>
  <c r="A48" i="35"/>
  <c r="A47" i="35"/>
  <c r="A46" i="35"/>
  <c r="A45" i="35"/>
  <c r="A44" i="35"/>
  <c r="A43" i="35"/>
  <c r="A42" i="35"/>
  <c r="A41" i="35"/>
  <c r="A40" i="35"/>
  <c r="A39" i="35"/>
  <c r="A38" i="35"/>
  <c r="A37" i="35"/>
  <c r="A36" i="35"/>
  <c r="A35" i="35"/>
  <c r="A34" i="35"/>
  <c r="A33" i="35"/>
  <c r="A32" i="35"/>
  <c r="A31" i="35"/>
  <c r="A30" i="35"/>
  <c r="A29" i="35"/>
  <c r="A28" i="35"/>
  <c r="A27" i="35"/>
  <c r="A26" i="35"/>
  <c r="A25" i="35"/>
  <c r="A24" i="35"/>
  <c r="A23" i="35"/>
  <c r="A22" i="35"/>
  <c r="A21" i="35"/>
  <c r="A20" i="35"/>
  <c r="A19" i="35"/>
  <c r="A18" i="35"/>
  <c r="A17" i="35"/>
  <c r="A16" i="35"/>
  <c r="A15" i="35"/>
  <c r="A14" i="35"/>
  <c r="A13" i="35"/>
  <c r="A12" i="35"/>
  <c r="A103" i="27"/>
  <c r="A102" i="27"/>
  <c r="A101" i="27"/>
  <c r="A100" i="27"/>
  <c r="A99" i="27"/>
  <c r="A98" i="27"/>
  <c r="A97" i="27"/>
  <c r="A96" i="27"/>
  <c r="A95" i="27"/>
  <c r="A94" i="27"/>
  <c r="A93" i="27"/>
  <c r="A92" i="27"/>
  <c r="A91" i="27"/>
  <c r="A90" i="27"/>
  <c r="A89" i="27"/>
  <c r="A88" i="27"/>
  <c r="A87" i="27"/>
  <c r="A86" i="27"/>
  <c r="A85" i="27"/>
  <c r="A84" i="27"/>
  <c r="A83" i="27"/>
  <c r="A82" i="27"/>
  <c r="A81" i="27"/>
  <c r="A80" i="27"/>
  <c r="A79" i="27"/>
  <c r="A78" i="27"/>
  <c r="A77" i="27"/>
  <c r="A76" i="27"/>
  <c r="A75" i="27"/>
  <c r="A74" i="27"/>
  <c r="A73" i="27"/>
  <c r="A72" i="27"/>
  <c r="A71" i="27"/>
  <c r="A70" i="27"/>
  <c r="A69" i="27"/>
  <c r="A68" i="27"/>
  <c r="A67" i="27"/>
  <c r="A66" i="27"/>
  <c r="A65" i="27"/>
  <c r="A64" i="27"/>
  <c r="A63" i="27"/>
  <c r="A62" i="27"/>
  <c r="A61" i="27"/>
  <c r="A60" i="27"/>
  <c r="A59" i="27"/>
  <c r="A58" i="27"/>
  <c r="A57" i="27"/>
  <c r="A56" i="27"/>
  <c r="A55" i="27"/>
  <c r="A54" i="27"/>
  <c r="A53" i="27"/>
  <c r="A52" i="27"/>
  <c r="A51" i="27"/>
  <c r="A50" i="27"/>
  <c r="A49" i="27"/>
  <c r="A48" i="27"/>
  <c r="A47" i="27"/>
  <c r="A46" i="27"/>
  <c r="A45" i="27"/>
  <c r="A44" i="27"/>
  <c r="A43" i="27"/>
  <c r="A42" i="27"/>
  <c r="A41" i="27"/>
  <c r="A40" i="27"/>
  <c r="A39" i="27"/>
  <c r="A38" i="27"/>
  <c r="A37" i="27"/>
  <c r="A36" i="27"/>
  <c r="A35" i="27"/>
  <c r="A34" i="27"/>
  <c r="A33" i="27"/>
  <c r="A32" i="27"/>
  <c r="A31" i="27"/>
  <c r="A30" i="27"/>
  <c r="A29" i="27"/>
  <c r="A28" i="27"/>
  <c r="A27" i="27"/>
  <c r="A26" i="27"/>
  <c r="A25" i="27"/>
  <c r="A24" i="27"/>
  <c r="A23" i="27"/>
  <c r="A22" i="27"/>
  <c r="A21" i="27"/>
  <c r="A20" i="27"/>
  <c r="A19" i="27"/>
  <c r="A18" i="27"/>
  <c r="A17" i="27"/>
  <c r="A16" i="27"/>
  <c r="A15" i="27"/>
  <c r="A14" i="27"/>
  <c r="A13" i="27"/>
  <c r="A12" i="27"/>
  <c r="A35" i="33"/>
  <c r="A34" i="33"/>
  <c r="A33" i="33"/>
  <c r="A32" i="33"/>
  <c r="A31" i="33"/>
  <c r="A30" i="33"/>
  <c r="A29" i="33"/>
  <c r="A28" i="33"/>
  <c r="A27" i="33"/>
  <c r="A25" i="33"/>
  <c r="A24" i="33"/>
  <c r="A23" i="33"/>
  <c r="A22" i="33"/>
  <c r="A21" i="33"/>
  <c r="A20" i="33"/>
  <c r="A19" i="33"/>
  <c r="A18" i="33"/>
  <c r="A17" i="33"/>
  <c r="A16" i="33"/>
  <c r="A15" i="33"/>
  <c r="A14" i="33"/>
  <c r="A13" i="33"/>
  <c r="A12" i="33"/>
  <c r="A113" i="43"/>
  <c r="A112" i="43"/>
  <c r="A111" i="43"/>
  <c r="A110" i="43"/>
  <c r="A109" i="43"/>
  <c r="A108" i="43"/>
  <c r="A107" i="43"/>
  <c r="A106" i="43"/>
  <c r="A104" i="43"/>
  <c r="A103" i="43"/>
  <c r="A102" i="43"/>
  <c r="A101" i="43"/>
  <c r="A100" i="43"/>
  <c r="A99" i="43"/>
  <c r="A98" i="43"/>
  <c r="A97" i="43"/>
  <c r="A96" i="43"/>
  <c r="A95" i="43"/>
  <c r="A94" i="43"/>
  <c r="A93" i="43"/>
  <c r="A92" i="43"/>
  <c r="A91" i="43"/>
  <c r="A90" i="43"/>
  <c r="A89" i="43"/>
  <c r="A88" i="43"/>
  <c r="A87" i="43"/>
  <c r="A86" i="43"/>
  <c r="A85" i="43"/>
  <c r="A84" i="43"/>
  <c r="A83" i="43"/>
  <c r="A82" i="43"/>
  <c r="A81" i="43"/>
  <c r="A80" i="43"/>
  <c r="A79" i="43"/>
  <c r="A78" i="43"/>
  <c r="A77" i="43"/>
  <c r="A76" i="43"/>
  <c r="A75" i="43"/>
  <c r="A74" i="43"/>
  <c r="A73" i="43"/>
  <c r="A72" i="43"/>
  <c r="F10" i="35"/>
  <c r="F9" i="35"/>
  <c r="F8" i="35"/>
  <c r="F6" i="35"/>
  <c r="A19" i="34"/>
  <c r="A18" i="34"/>
  <c r="A21" i="34"/>
  <c r="A20" i="34"/>
  <c r="A159" i="43"/>
  <c r="A158" i="43"/>
  <c r="A157" i="43"/>
  <c r="A156" i="43"/>
  <c r="A155" i="43"/>
  <c r="A154" i="43"/>
  <c r="A153" i="43"/>
  <c r="A152" i="43"/>
  <c r="A151" i="43"/>
  <c r="A150" i="43"/>
  <c r="A149" i="43"/>
  <c r="A148" i="43"/>
  <c r="A147" i="43"/>
  <c r="A146" i="43"/>
  <c r="A145" i="43"/>
  <c r="A143" i="43"/>
  <c r="A142" i="43"/>
  <c r="A141" i="43"/>
  <c r="A140" i="43"/>
  <c r="A139" i="43"/>
  <c r="A138" i="43"/>
  <c r="A137" i="43"/>
  <c r="A136" i="43"/>
  <c r="A135" i="43"/>
  <c r="A134" i="43"/>
  <c r="A133" i="43"/>
  <c r="A132" i="43"/>
  <c r="A131" i="43"/>
  <c r="A130" i="43"/>
  <c r="A129" i="43"/>
  <c r="A128" i="43"/>
  <c r="A127" i="43"/>
  <c r="A70" i="43"/>
  <c r="A69" i="43"/>
  <c r="A68" i="43"/>
  <c r="A67" i="43"/>
  <c r="A66" i="43"/>
  <c r="A65" i="43"/>
  <c r="A64" i="43"/>
  <c r="A63" i="43"/>
  <c r="A62" i="43"/>
  <c r="A61" i="43"/>
  <c r="A60" i="43"/>
  <c r="A59" i="43"/>
  <c r="A58" i="43"/>
  <c r="A57" i="43"/>
  <c r="A56" i="43"/>
  <c r="A55" i="43"/>
  <c r="A54" i="43"/>
  <c r="A53" i="43"/>
  <c r="A52" i="43"/>
  <c r="A51" i="43"/>
  <c r="A50" i="43"/>
  <c r="A49" i="43"/>
  <c r="A48" i="43"/>
  <c r="A47" i="43"/>
  <c r="A46" i="43"/>
  <c r="A45" i="43"/>
  <c r="A44" i="43"/>
  <c r="A43" i="43"/>
  <c r="A42" i="43"/>
  <c r="A41" i="43"/>
  <c r="A40" i="43"/>
  <c r="A39" i="43"/>
  <c r="A38" i="43"/>
  <c r="A37" i="43"/>
  <c r="A36" i="43"/>
  <c r="A35" i="43"/>
  <c r="A34" i="43"/>
  <c r="A33" i="43"/>
  <c r="A32" i="43"/>
  <c r="A31" i="43"/>
  <c r="A30" i="43"/>
  <c r="A29" i="43"/>
  <c r="A28" i="43"/>
  <c r="A27" i="43"/>
  <c r="A26" i="43"/>
  <c r="A25" i="43"/>
  <c r="A24" i="43"/>
  <c r="A23" i="43"/>
  <c r="A22" i="43"/>
  <c r="A21" i="43"/>
  <c r="A20" i="43"/>
  <c r="A19" i="43"/>
  <c r="A18" i="43"/>
  <c r="A17" i="43"/>
  <c r="A16" i="43"/>
  <c r="A15" i="43"/>
  <c r="A14" i="43"/>
  <c r="A13" i="43"/>
  <c r="A12" i="43"/>
  <c r="A23" i="34"/>
  <c r="A22" i="34"/>
  <c r="A55" i="34"/>
  <c r="A54" i="34"/>
  <c r="A53" i="34"/>
  <c r="A52" i="34"/>
  <c r="A51" i="34"/>
  <c r="A50" i="34"/>
  <c r="A49" i="34"/>
  <c r="A44" i="34"/>
  <c r="A43" i="34"/>
  <c r="A41" i="34"/>
  <c r="A40" i="34"/>
  <c r="A39" i="34"/>
  <c r="A38" i="34"/>
  <c r="A37" i="34"/>
  <c r="A36" i="34"/>
  <c r="A35" i="34"/>
  <c r="A48" i="34"/>
  <c r="A47" i="34"/>
  <c r="A115" i="34"/>
  <c r="A114" i="34"/>
  <c r="A113" i="34"/>
  <c r="A112" i="34"/>
  <c r="A111" i="34"/>
  <c r="A110" i="34"/>
  <c r="A108" i="34"/>
  <c r="A109" i="34"/>
  <c r="A107" i="34"/>
  <c r="A106" i="34"/>
  <c r="A105" i="34"/>
  <c r="A104" i="34"/>
  <c r="A103" i="34"/>
  <c r="A102" i="34"/>
  <c r="A101" i="34"/>
  <c r="A100" i="34"/>
  <c r="A99" i="34"/>
  <c r="A98" i="34"/>
  <c r="A97" i="34"/>
  <c r="A96" i="34"/>
  <c r="A95" i="34"/>
  <c r="A94" i="34"/>
  <c r="A93" i="34"/>
  <c r="A92" i="34"/>
  <c r="A91" i="34"/>
  <c r="A90" i="34"/>
  <c r="A89" i="34"/>
  <c r="A88" i="34"/>
  <c r="A87" i="34"/>
  <c r="A86" i="34"/>
  <c r="A85" i="34"/>
  <c r="A84" i="34"/>
  <c r="A83" i="34"/>
  <c r="A82" i="34"/>
  <c r="A81" i="34"/>
  <c r="A80" i="34"/>
  <c r="A79" i="34"/>
  <c r="A78" i="34"/>
  <c r="A76" i="34"/>
  <c r="A77" i="34"/>
  <c r="A75" i="34"/>
  <c r="A74" i="34"/>
  <c r="A73" i="34"/>
  <c r="A72" i="34"/>
  <c r="A71" i="34"/>
  <c r="A70" i="34"/>
  <c r="A69" i="34"/>
  <c r="A68" i="34"/>
  <c r="A67" i="34"/>
  <c r="A66" i="34"/>
  <c r="A65" i="34"/>
  <c r="A64" i="34"/>
  <c r="A63" i="34"/>
  <c r="A62" i="34"/>
  <c r="A61" i="34"/>
  <c r="A60" i="34"/>
  <c r="A59" i="34"/>
  <c r="A58" i="34"/>
  <c r="A57" i="34"/>
  <c r="A56" i="34"/>
  <c r="A46" i="34"/>
  <c r="A45" i="34"/>
  <c r="A34" i="34"/>
  <c r="A33" i="34"/>
  <c r="A32" i="34"/>
  <c r="A31" i="34"/>
  <c r="A30" i="34"/>
  <c r="A29" i="34"/>
  <c r="A28" i="34"/>
  <c r="A27" i="34"/>
  <c r="A26" i="34"/>
  <c r="A25" i="34"/>
  <c r="A24" i="34"/>
  <c r="J160" i="43" l="1"/>
  <c r="D49" i="6" s="1"/>
  <c r="J36" i="33"/>
  <c r="J160" i="35"/>
  <c r="J104" i="27"/>
  <c r="J116" i="34"/>
  <c r="J117" i="34" s="1"/>
  <c r="D39" i="6" l="1"/>
  <c r="J161" i="35"/>
  <c r="D40" i="6"/>
  <c r="J105" i="27"/>
  <c r="D41" i="6"/>
  <c r="J37" i="33"/>
  <c r="D42" i="6"/>
  <c r="D44" i="6" l="1"/>
  <c r="D47" i="6" s="1"/>
  <c r="J162" i="43" s="1"/>
  <c r="J163" i="43" s="1"/>
  <c r="D51" i="6" l="1"/>
  <c r="D50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</author>
  </authors>
  <commentList>
    <comment ref="A11" authorId="0" shapeId="0" xr:uid="{00000000-0006-0000-0100-000001000000}">
      <text>
        <r>
          <rPr>
            <b/>
            <sz val="8"/>
            <color rgb="FF000000"/>
            <rFont val="Helvetica"/>
            <family val="2"/>
          </rPr>
          <t xml:space="preserve">**INTERNAL CODE**
</t>
        </r>
        <r>
          <rPr>
            <b/>
            <sz val="8"/>
            <color rgb="FF000000"/>
            <rFont val="Helvetica"/>
            <family val="2"/>
          </rPr>
          <t xml:space="preserve">FILTER THIS COLUMN TO SEE ONLY LINES ORDERED. </t>
        </r>
        <r>
          <rPr>
            <sz val="8"/>
            <color rgb="FF000000"/>
            <rFont val="Helvetica"/>
            <family val="2"/>
          </rPr>
          <t>(CHECK "OPS" BOX ONLY)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</author>
  </authors>
  <commentList>
    <comment ref="A11" authorId="0" shapeId="0" xr:uid="{00000000-0006-0000-0200-000001000000}">
      <text>
        <r>
          <rPr>
            <b/>
            <sz val="8"/>
            <color indexed="81"/>
            <rFont val="Helvetica"/>
            <family val="2"/>
          </rPr>
          <t xml:space="preserve">**INTERNAL CODE**
FILTER THIS COLUMN TO SEE ONLY LINES ORDERED. </t>
        </r>
        <r>
          <rPr>
            <sz val="8"/>
            <color indexed="81"/>
            <rFont val="Helvetica"/>
            <family val="2"/>
          </rPr>
          <t>(CHECK "OPS" BOX ONLY)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</author>
  </authors>
  <commentList>
    <comment ref="A11" authorId="0" shapeId="0" xr:uid="{875F363A-3B66-4F11-B23A-6447DD781A3C}">
      <text>
        <r>
          <rPr>
            <b/>
            <sz val="8"/>
            <color rgb="FF000000"/>
            <rFont val="Helvetica"/>
            <family val="2"/>
          </rPr>
          <t xml:space="preserve">**INTERNAL CODE**
</t>
        </r>
        <r>
          <rPr>
            <b/>
            <sz val="8"/>
            <color rgb="FF000000"/>
            <rFont val="Helvetica"/>
            <family val="2"/>
          </rPr>
          <t xml:space="preserve">FILTER THIS COLUMN TO SEE ONLY LINES ORDERED. </t>
        </r>
        <r>
          <rPr>
            <sz val="8"/>
            <color rgb="FF000000"/>
            <rFont val="Helvetica"/>
            <family val="2"/>
          </rPr>
          <t>(CHECK "OPS" BOX ONLY)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</author>
  </authors>
  <commentList>
    <comment ref="A11" authorId="0" shapeId="0" xr:uid="{274D5BB4-49A0-4626-A9FA-220893E4E2B2}">
      <text>
        <r>
          <rPr>
            <b/>
            <sz val="8"/>
            <color rgb="FF000000"/>
            <rFont val="Helvetica"/>
            <family val="2"/>
          </rPr>
          <t xml:space="preserve">**INTERNAL CODE**
</t>
        </r>
        <r>
          <rPr>
            <b/>
            <sz val="8"/>
            <color rgb="FF000000"/>
            <rFont val="Helvetica"/>
            <family val="2"/>
          </rPr>
          <t xml:space="preserve">FILTER THIS COLUMN TO SEE ONLY LINES ORDERED. </t>
        </r>
        <r>
          <rPr>
            <sz val="8"/>
            <color rgb="FF000000"/>
            <rFont val="Helvetica"/>
            <family val="2"/>
          </rPr>
          <t>(CHECK "OPS" BOX ONLY)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</author>
  </authors>
  <commentList>
    <comment ref="A11" authorId="0" shapeId="0" xr:uid="{F9D9E151-DD46-4648-B7A0-D766D790D0D5}">
      <text>
        <r>
          <rPr>
            <b/>
            <sz val="8"/>
            <color rgb="FF000000"/>
            <rFont val="Helvetica"/>
            <family val="2"/>
          </rPr>
          <t xml:space="preserve">**INTERNAL CODE**
</t>
        </r>
        <r>
          <rPr>
            <b/>
            <sz val="8"/>
            <color rgb="FF000000"/>
            <rFont val="Helvetica"/>
            <family val="2"/>
          </rPr>
          <t xml:space="preserve">FILTER THIS COLUMN TO SEE ONLY LINES ORDERED. </t>
        </r>
        <r>
          <rPr>
            <sz val="8"/>
            <color rgb="FF000000"/>
            <rFont val="Helvetica"/>
            <family val="2"/>
          </rPr>
          <t>(CHECK "OPS" BOX ONLY)</t>
        </r>
      </text>
    </comment>
  </commentList>
</comments>
</file>

<file path=xl/sharedStrings.xml><?xml version="1.0" encoding="utf-8"?>
<sst xmlns="http://schemas.openxmlformats.org/spreadsheetml/2006/main" count="3101" uniqueCount="704">
  <si>
    <t>CUSTOMER INFORMATION</t>
  </si>
  <si>
    <t>EMAIL</t>
  </si>
  <si>
    <t>PHONE</t>
  </si>
  <si>
    <t>ORDER DATE</t>
  </si>
  <si>
    <t>BUYER</t>
  </si>
  <si>
    <t>BILLING ADDRESS</t>
  </si>
  <si>
    <t>Item#</t>
  </si>
  <si>
    <t>Product</t>
  </si>
  <si>
    <t>Qty</t>
  </si>
  <si>
    <t>Price</t>
  </si>
  <si>
    <t>earth edt</t>
  </si>
  <si>
    <t>fig edt</t>
  </si>
  <si>
    <t>ore edt</t>
  </si>
  <si>
    <t>sun edt</t>
  </si>
  <si>
    <t>water edt</t>
  </si>
  <si>
    <t>fresh edt</t>
  </si>
  <si>
    <t>petal edt</t>
  </si>
  <si>
    <t>oolong edt</t>
  </si>
  <si>
    <t>0-201</t>
  </si>
  <si>
    <t>edt sample set</t>
  </si>
  <si>
    <t>n/a</t>
  </si>
  <si>
    <t>earth attar</t>
  </si>
  <si>
    <t>fig attar</t>
  </si>
  <si>
    <t>ore attar</t>
  </si>
  <si>
    <t>sun attar</t>
  </si>
  <si>
    <t>water attar</t>
  </si>
  <si>
    <t>fresh attar</t>
  </si>
  <si>
    <t>petal attar</t>
  </si>
  <si>
    <t>oolong attar</t>
  </si>
  <si>
    <t>earth lotion</t>
  </si>
  <si>
    <t>fig lotion</t>
  </si>
  <si>
    <t>ore lotion</t>
  </si>
  <si>
    <t>sun lotion</t>
  </si>
  <si>
    <t>water lotion</t>
  </si>
  <si>
    <t>fresh lotion</t>
  </si>
  <si>
    <t>petal lotion</t>
  </si>
  <si>
    <t>oolong lotion</t>
  </si>
  <si>
    <t>earth concreta</t>
  </si>
  <si>
    <t>fig concreta</t>
  </si>
  <si>
    <t>ore concreta</t>
  </si>
  <si>
    <t>sun concreta</t>
  </si>
  <si>
    <t>water concreta</t>
  </si>
  <si>
    <t>fresh concreta</t>
  </si>
  <si>
    <t>petal concreta</t>
  </si>
  <si>
    <t>earth soap</t>
  </si>
  <si>
    <t>fig soap</t>
  </si>
  <si>
    <t>ore soap</t>
  </si>
  <si>
    <t>sun soap</t>
  </si>
  <si>
    <t>water soap</t>
  </si>
  <si>
    <t>fresh soap</t>
  </si>
  <si>
    <t>petal soap</t>
  </si>
  <si>
    <t>mand. soap</t>
  </si>
  <si>
    <t>oolong soap</t>
  </si>
  <si>
    <t>earth wash</t>
  </si>
  <si>
    <t>fig wash</t>
  </si>
  <si>
    <t>ore wash</t>
  </si>
  <si>
    <t>sun wash</t>
  </si>
  <si>
    <t>water wash</t>
  </si>
  <si>
    <t>fresh wash</t>
  </si>
  <si>
    <t>petal wash</t>
  </si>
  <si>
    <t>mand. wash</t>
  </si>
  <si>
    <t>oolong wash</t>
  </si>
  <si>
    <t>mandarin shampoo</t>
  </si>
  <si>
    <t>water conditioner</t>
  </si>
  <si>
    <t>EMP MSG 8 02</t>
  </si>
  <si>
    <t>EMP MSG 8 07</t>
  </si>
  <si>
    <t>EMP MSG 8 09</t>
  </si>
  <si>
    <t>EMP MSG 8 22</t>
  </si>
  <si>
    <t>EMP MSG 8 66</t>
  </si>
  <si>
    <t>EMP MSG 8 77</t>
  </si>
  <si>
    <t>EMP MSG 8 00</t>
  </si>
  <si>
    <t>98M00-8</t>
  </si>
  <si>
    <t>98M00-1G</t>
  </si>
  <si>
    <t>98900-1G</t>
  </si>
  <si>
    <t>EMP BBCON 00 1</t>
  </si>
  <si>
    <t>EMP BBBW 02 16</t>
  </si>
  <si>
    <t>EMP BBBW 09 16</t>
  </si>
  <si>
    <t>98202-16</t>
  </si>
  <si>
    <t>98209-16</t>
  </si>
  <si>
    <t>98202-1G</t>
  </si>
  <si>
    <t>98209-1G</t>
  </si>
  <si>
    <t>EMP BBSHM 66 16</t>
  </si>
  <si>
    <t>98S66-16</t>
  </si>
  <si>
    <t>98S66-1G</t>
  </si>
  <si>
    <t>EMP BBCTR 10 16</t>
  </si>
  <si>
    <t>98C10-16</t>
  </si>
  <si>
    <t>98C10-1G</t>
  </si>
  <si>
    <t>EMP BBLTN 07 16</t>
  </si>
  <si>
    <t>EMP BBLTN 22 16</t>
  </si>
  <si>
    <t>98907-16</t>
  </si>
  <si>
    <t>98922-16</t>
  </si>
  <si>
    <t>98907-1G</t>
  </si>
  <si>
    <t>98922-1G</t>
  </si>
  <si>
    <t>Massage Oil</t>
  </si>
  <si>
    <t>Concreta</t>
  </si>
  <si>
    <t>Shampoo</t>
  </si>
  <si>
    <t>Conditioner</t>
  </si>
  <si>
    <t>Lotion</t>
  </si>
  <si>
    <t>ARRIVE BY DATE</t>
  </si>
  <si>
    <t>ORDER INFORMATION</t>
  </si>
  <si>
    <t>6811 Broadway • Denver, CO 80221
303-530-3124 ph  • 303-530-2396 fax  • info@zents.com</t>
  </si>
  <si>
    <t>5402FT</t>
  </si>
  <si>
    <t>5407FT</t>
  </si>
  <si>
    <t>5409FT</t>
  </si>
  <si>
    <t>5422FT</t>
  </si>
  <si>
    <t>5466FT</t>
  </si>
  <si>
    <t>5477FT</t>
  </si>
  <si>
    <t>402FT</t>
  </si>
  <si>
    <t>407FT</t>
  </si>
  <si>
    <t>409FT</t>
  </si>
  <si>
    <t>422FT</t>
  </si>
  <si>
    <t>466FT</t>
  </si>
  <si>
    <t>477FT</t>
  </si>
  <si>
    <t>302FT</t>
  </si>
  <si>
    <t>307FT</t>
  </si>
  <si>
    <t>309FT</t>
  </si>
  <si>
    <t>322FT</t>
  </si>
  <si>
    <t>366FT</t>
  </si>
  <si>
    <t>377FT</t>
  </si>
  <si>
    <t>902FT</t>
  </si>
  <si>
    <t>907FT</t>
  </si>
  <si>
    <t>909FT</t>
  </si>
  <si>
    <t>922FT</t>
  </si>
  <si>
    <t>966FT</t>
  </si>
  <si>
    <t>977FT</t>
  </si>
  <si>
    <t>0-107</t>
  </si>
  <si>
    <t>50-pack of Scent Journey Cards</t>
  </si>
  <si>
    <t>Rplcmnt Vials for Aroma Station (set of 6)</t>
  </si>
  <si>
    <t>SPRAY STRIPS</t>
  </si>
  <si>
    <t>EdT Tester Strips - 50 pack</t>
  </si>
  <si>
    <t>BB MSG PUMP GAL</t>
  </si>
  <si>
    <t>Gallon Pump</t>
  </si>
  <si>
    <t>Replacement Pump - 16 oz Lotion &amp; Wash</t>
  </si>
  <si>
    <t>CONSPATULAW</t>
  </si>
  <si>
    <t>Concreta Spatulas Small - 50 pack</t>
  </si>
  <si>
    <t>SPATULA LARGE</t>
  </si>
  <si>
    <t>Concreta Spatulas Large</t>
  </si>
  <si>
    <t>Haircare</t>
  </si>
  <si>
    <t>2 DAY</t>
  </si>
  <si>
    <t>3 DAY</t>
  </si>
  <si>
    <t>OVERNIGHT</t>
  </si>
  <si>
    <t>SHIPPING</t>
  </si>
  <si>
    <t>SPECIAL INSTRUCTIONS</t>
  </si>
  <si>
    <t>Internal Code</t>
  </si>
  <si>
    <t>Wash</t>
  </si>
  <si>
    <t>earth truffle single</t>
  </si>
  <si>
    <t>fig truffle single</t>
  </si>
  <si>
    <t>ore truffle single</t>
  </si>
  <si>
    <t>sun truffle single</t>
  </si>
  <si>
    <t>water truffle single</t>
  </si>
  <si>
    <t>fresh truffle single</t>
  </si>
  <si>
    <t>petal truffle single</t>
  </si>
  <si>
    <t>mand truffle single</t>
  </si>
  <si>
    <t>ool. truffle single</t>
  </si>
  <si>
    <t>unzented wash</t>
  </si>
  <si>
    <t>unzented concreta</t>
  </si>
  <si>
    <t>unzented body oil</t>
  </si>
  <si>
    <t>unzented lotion</t>
  </si>
  <si>
    <t>unzented body polish</t>
  </si>
  <si>
    <t>unzented truffle single</t>
  </si>
  <si>
    <t>300Q</t>
  </si>
  <si>
    <t>unzented oil     1 Gal</t>
  </si>
  <si>
    <t>unzented concreta    32 oz</t>
  </si>
  <si>
    <t>earth wash     16oz     (EMPTY)</t>
  </si>
  <si>
    <t>sun wash    16 oz     (EMPTY)</t>
  </si>
  <si>
    <t xml:space="preserve">earth wash     16 oz  </t>
  </si>
  <si>
    <t xml:space="preserve">sun wash     16 oz  </t>
  </si>
  <si>
    <t>mandarin shampoo     16 oz     (EMPTY)</t>
  </si>
  <si>
    <t xml:space="preserve">mandarin shampoo     16 oz  </t>
  </si>
  <si>
    <t>water conditioner     16 oz     (EMPTY)</t>
  </si>
  <si>
    <t xml:space="preserve">water conditioner     16 oz    </t>
  </si>
  <si>
    <t>ore lotion     16 oz     (EMPTY)</t>
  </si>
  <si>
    <t>fresh lotion     16 oz     (EMPTY)</t>
  </si>
  <si>
    <t xml:space="preserve">ore lotion     16 oz   </t>
  </si>
  <si>
    <t xml:space="preserve">fresh lotion     16 oz    </t>
  </si>
  <si>
    <t>unzented lotion bottle w/pump     8 oz     (EMPTY)</t>
  </si>
  <si>
    <t>Quench</t>
  </si>
  <si>
    <t xml:space="preserve">unzented quench    32 oz </t>
  </si>
  <si>
    <t>unzented wash   10 oz  (EMPTY)</t>
  </si>
  <si>
    <t xml:space="preserve">earth attar tstr </t>
  </si>
  <si>
    <t xml:space="preserve">ore attar tstr  </t>
  </si>
  <si>
    <t xml:space="preserve">sun attar tstr </t>
  </si>
  <si>
    <t xml:space="preserve">fresh attar tstr  </t>
  </si>
  <si>
    <t xml:space="preserve">mandarin attar tstr  </t>
  </si>
  <si>
    <t xml:space="preserve">oolong attar tstr  </t>
  </si>
  <si>
    <t>earth body oil</t>
  </si>
  <si>
    <t>ore body oil</t>
  </si>
  <si>
    <t>sun body oil</t>
  </si>
  <si>
    <t>fresh body oil</t>
  </si>
  <si>
    <t>oolong body oil tstr</t>
  </si>
  <si>
    <t>mandarin body oil tstr</t>
  </si>
  <si>
    <t>fresh body oil tstr</t>
  </si>
  <si>
    <t>sun body oil tstr</t>
  </si>
  <si>
    <t>ore body oil tstr</t>
  </si>
  <si>
    <t>earth body oil tstr</t>
  </si>
  <si>
    <t>fig body oil</t>
  </si>
  <si>
    <t>water body oil</t>
  </si>
  <si>
    <t>petal body oil</t>
  </si>
  <si>
    <t>oolong body oil</t>
  </si>
  <si>
    <t>earth aroma ritual oil     (EMPTY)</t>
  </si>
  <si>
    <t>ore aroma ritual oil     (EMPTY)</t>
  </si>
  <si>
    <t>sun aroma ritual oil     (EMPTY)</t>
  </si>
  <si>
    <t>fresh aroma ritual oil     (EMPTY)</t>
  </si>
  <si>
    <t>mandarin aroma ritual oil     (EMPTY)</t>
  </si>
  <si>
    <t>oolong aroma ritual oil     (EMPTY)</t>
  </si>
  <si>
    <t>400FT</t>
  </si>
  <si>
    <t>unzented body oil tstr</t>
  </si>
  <si>
    <t>300FT</t>
  </si>
  <si>
    <t>earth concreta tstr</t>
  </si>
  <si>
    <t>ore concreta tstr</t>
  </si>
  <si>
    <t>sun concreta tstr</t>
  </si>
  <si>
    <t>fresh concreta tstr</t>
  </si>
  <si>
    <t>mandarin concreta tstr</t>
  </si>
  <si>
    <t>oolong concreta tstr</t>
  </si>
  <si>
    <r>
      <t xml:space="preserve">unzented concreta </t>
    </r>
    <r>
      <rPr>
        <sz val="8"/>
        <color indexed="14"/>
        <rFont val="Helvetica"/>
        <family val="2"/>
      </rPr>
      <t xml:space="preserve"> </t>
    </r>
  </si>
  <si>
    <t>900FT</t>
  </si>
  <si>
    <t>earth lotion tstr</t>
  </si>
  <si>
    <t>ore lotion tstr</t>
  </si>
  <si>
    <t>sun lotion tstr</t>
  </si>
  <si>
    <t>fresh lotion tstr</t>
  </si>
  <si>
    <t>mandarin lotion tstr</t>
  </si>
  <si>
    <t>oolong lotion tstr</t>
  </si>
  <si>
    <t>unzented lotion tstr</t>
  </si>
  <si>
    <t>mandarin wash</t>
  </si>
  <si>
    <t>Misc</t>
  </si>
  <si>
    <t>Large Concreta Station (set of 6)</t>
  </si>
  <si>
    <t>unzented lotion w/pump    8 oz</t>
  </si>
  <si>
    <t>unzented body polish    6 oz     (EMPTY)</t>
  </si>
  <si>
    <t>98900-8</t>
  </si>
  <si>
    <t>98300-32</t>
  </si>
  <si>
    <t>EMP SCB 6 00</t>
  </si>
  <si>
    <t>989900-32</t>
  </si>
  <si>
    <t>EMPTY BW 00</t>
  </si>
  <si>
    <t xml:space="preserve">unzented concreta     1.2 oz  </t>
  </si>
  <si>
    <t>unzented concreta     1.2 oz (EMPTY)</t>
  </si>
  <si>
    <t xml:space="preserve">unzented body polish    38 oz </t>
  </si>
  <si>
    <t xml:space="preserve">unzented wash   10 oz </t>
  </si>
  <si>
    <t xml:space="preserve">earth aroma ritual oil   </t>
  </si>
  <si>
    <t xml:space="preserve">ore aroma ritual oil     </t>
  </si>
  <si>
    <t xml:space="preserve">sun aroma ritual oil   </t>
  </si>
  <si>
    <t xml:space="preserve">fresh aroma ritual oil   </t>
  </si>
  <si>
    <t xml:space="preserve">mandarin aroma ritual oil    </t>
  </si>
  <si>
    <t xml:space="preserve">oolong aroma ritual oil     </t>
  </si>
  <si>
    <t>98M02-8</t>
  </si>
  <si>
    <t>98M07-8</t>
  </si>
  <si>
    <t>98M09-8</t>
  </si>
  <si>
    <t>98M22-8</t>
  </si>
  <si>
    <t>98M66-8</t>
  </si>
  <si>
    <t>98M77-8</t>
  </si>
  <si>
    <t>anjou edt</t>
  </si>
  <si>
    <t>anjou attar</t>
  </si>
  <si>
    <t>anjou lotion</t>
  </si>
  <si>
    <t>anjou concreta</t>
  </si>
  <si>
    <t>anjou body oil</t>
  </si>
  <si>
    <t>anjou soap</t>
  </si>
  <si>
    <t>anjou wash</t>
  </si>
  <si>
    <t>anjou truffle single</t>
  </si>
  <si>
    <t>Mani-Pedi Presentation Sets</t>
  </si>
  <si>
    <t>EMP BBLTN 00 8</t>
  </si>
  <si>
    <t>AS CON VIAL</t>
  </si>
  <si>
    <t>802-2</t>
  </si>
  <si>
    <t>803-2</t>
  </si>
  <si>
    <t>807-2</t>
  </si>
  <si>
    <t>809-2</t>
  </si>
  <si>
    <t>810-2</t>
  </si>
  <si>
    <t>822-2</t>
  </si>
  <si>
    <t>833-2</t>
  </si>
  <si>
    <t>855-2</t>
  </si>
  <si>
    <t>866-2</t>
  </si>
  <si>
    <t>877-2</t>
  </si>
  <si>
    <t>PURCHASE ORDER NO.</t>
  </si>
  <si>
    <t>STANDARD (GROUND)</t>
  </si>
  <si>
    <t>PURCHASE ORDER</t>
  </si>
  <si>
    <t>800-2</t>
  </si>
  <si>
    <t xml:space="preserve">water bath truffle  30 oz (1/2 oz 60pk) </t>
  </si>
  <si>
    <t xml:space="preserve">mandarin bath truffle  30 oz (1/2 oz 60pk) </t>
  </si>
  <si>
    <t>mandarin shampoo     1 Gal</t>
  </si>
  <si>
    <t>water conditioner    1 Gal</t>
  </si>
  <si>
    <t xml:space="preserve">earth wash   1 Gal    </t>
  </si>
  <si>
    <t>sun wash    1 Gal</t>
  </si>
  <si>
    <t>ore lotion     1 Gal</t>
  </si>
  <si>
    <t>fresh lotion     1 Gal</t>
  </si>
  <si>
    <t>unzented lotion   1 Gal</t>
  </si>
  <si>
    <t>unzented massage oil     8.1 oz     (EMPTY)</t>
  </si>
  <si>
    <t xml:space="preserve">unzented massage oil     8.1 oz     </t>
  </si>
  <si>
    <t>Miscellaneous</t>
  </si>
  <si>
    <t>SAMPLES &amp; DISPLAY TOTAL</t>
  </si>
  <si>
    <t>GIFT BAG</t>
  </si>
  <si>
    <t>Gift Bag</t>
  </si>
  <si>
    <t>Bath Truffles</t>
  </si>
  <si>
    <t>earth wash  10 oz</t>
  </si>
  <si>
    <t>sun wash  10 oz</t>
  </si>
  <si>
    <t>EMPTY ELX 02</t>
  </si>
  <si>
    <t>EMPTY ELX 07</t>
  </si>
  <si>
    <t>EMPTY ELX 09</t>
  </si>
  <si>
    <t>EMPTY ELX 22</t>
  </si>
  <si>
    <t>EMPTY ELX 66</t>
  </si>
  <si>
    <t>EMPTY ELX 77</t>
  </si>
  <si>
    <t>EMPTY ELX 00</t>
  </si>
  <si>
    <t>BW PUMP 16</t>
  </si>
  <si>
    <t>BW PUMP UZ 16</t>
  </si>
  <si>
    <t>EMPTY BW 02</t>
  </si>
  <si>
    <t>EMPTY BW 09</t>
  </si>
  <si>
    <t>earth wash  10 oz  (EMPTY)</t>
  </si>
  <si>
    <t>sun wash  10 oz  (EMPTY)</t>
  </si>
  <si>
    <t>Mini Concreta Station (set of 6)</t>
  </si>
  <si>
    <t>Aroma Ritual Oil</t>
  </si>
  <si>
    <t>Body Polish</t>
  </si>
  <si>
    <t xml:space="preserve"> PROFESSIONAL TOTAL</t>
  </si>
  <si>
    <t>Display</t>
  </si>
  <si>
    <t>400MP</t>
  </si>
  <si>
    <t>earth oil     (EMPTY)</t>
  </si>
  <si>
    <t>ore oil    (EMPTY)</t>
  </si>
  <si>
    <t>sun oil     (EMPTY)</t>
  </si>
  <si>
    <t>fresh oil     (EMPTY)</t>
  </si>
  <si>
    <t>mandarin oil     (EMPTY)</t>
  </si>
  <si>
    <t>oolong oil     (EMPTY)</t>
  </si>
  <si>
    <t xml:space="preserve">earth oil   </t>
  </si>
  <si>
    <t xml:space="preserve">ore oil     </t>
  </si>
  <si>
    <t xml:space="preserve">sun oil </t>
  </si>
  <si>
    <t xml:space="preserve">fresh oil </t>
  </si>
  <si>
    <t xml:space="preserve">mandarin oil  </t>
  </si>
  <si>
    <t xml:space="preserve">oolong oil   </t>
  </si>
  <si>
    <t>477MP</t>
  </si>
  <si>
    <t>466MP</t>
  </si>
  <si>
    <t>402MP</t>
  </si>
  <si>
    <t>407MP</t>
  </si>
  <si>
    <t>409MP</t>
  </si>
  <si>
    <t>422MP</t>
  </si>
  <si>
    <t>003N</t>
  </si>
  <si>
    <t>007N</t>
  </si>
  <si>
    <t>002N</t>
  </si>
  <si>
    <t>009N</t>
  </si>
  <si>
    <t>010N</t>
  </si>
  <si>
    <t>022N</t>
  </si>
  <si>
    <t>033N</t>
  </si>
  <si>
    <t>055N</t>
  </si>
  <si>
    <t>066N</t>
  </si>
  <si>
    <t>077N</t>
  </si>
  <si>
    <t>Gallon Pumps</t>
  </si>
  <si>
    <t>16 oz</t>
  </si>
  <si>
    <t>Zen Blend</t>
  </si>
  <si>
    <t>9700R</t>
  </si>
  <si>
    <t xml:space="preserve">unzented body polish    6 oz </t>
  </si>
  <si>
    <t>Aroma Journey</t>
  </si>
  <si>
    <t>TRFLJARTST</t>
  </si>
  <si>
    <t>TRFLJARTSTUZ</t>
  </si>
  <si>
    <t xml:space="preserve">bath truffle jar, alabaster lid </t>
  </si>
  <si>
    <t xml:space="preserve">bath truffle jar, natural stone lid </t>
  </si>
  <si>
    <t>bath truffle jar, alabaster lid  (EMPTY)</t>
  </si>
  <si>
    <t>zen blend   4 oz</t>
  </si>
  <si>
    <t>EARTH: lotion, concreta, attar, oil, truffle</t>
  </si>
  <si>
    <t>ORE: lotion, concreta, attar, oil, truffle</t>
  </si>
  <si>
    <t>SUN: lotion, concreta, attar, oil, truffle</t>
  </si>
  <si>
    <t>FRESH: lotion, concreta, attar, oil, truffle</t>
  </si>
  <si>
    <t>MANDARIN: lotion, concreta, attar, oil, truffle</t>
  </si>
  <si>
    <t>OOLONG: lotion, concreta, attar, oil, truffle</t>
  </si>
  <si>
    <t>UNSCENTED: lotion, concreta, zen blend, oil, truffle</t>
  </si>
  <si>
    <t>Organza Bag</t>
  </si>
  <si>
    <t>EMP BBLTN 8 00</t>
  </si>
  <si>
    <t>earth vial</t>
  </si>
  <si>
    <t>fig vial</t>
  </si>
  <si>
    <t>ore vial</t>
  </si>
  <si>
    <t xml:space="preserve">sun vial </t>
  </si>
  <si>
    <t xml:space="preserve">water vial </t>
  </si>
  <si>
    <t xml:space="preserve">fresh vial </t>
  </si>
  <si>
    <t xml:space="preserve">petal vial </t>
  </si>
  <si>
    <t xml:space="preserve">anjou vial </t>
  </si>
  <si>
    <t xml:space="preserve">mandarin vial </t>
  </si>
  <si>
    <t xml:space="preserve">oolong vial </t>
  </si>
  <si>
    <t>zen blend vial</t>
  </si>
  <si>
    <t>807-1</t>
  </si>
  <si>
    <t>ore truffle sample</t>
  </si>
  <si>
    <t>810-1</t>
  </si>
  <si>
    <t>water truffle sample</t>
  </si>
  <si>
    <t>000N</t>
  </si>
  <si>
    <t>Salt Bag Large</t>
  </si>
  <si>
    <t xml:space="preserve">mandarin bath truffle  30 oz (1/2 oz each, 60pk) </t>
  </si>
  <si>
    <t xml:space="preserve">water bath truffle  30 oz (1/2 oz each, 60pk) </t>
  </si>
  <si>
    <t>unzented wash    1 Gal</t>
  </si>
  <si>
    <t>98200-1G</t>
  </si>
  <si>
    <t xml:space="preserve">sun wash   1 Gal    </t>
  </si>
  <si>
    <t>EdT Tester Strips - 50 pk</t>
  </si>
  <si>
    <t>Concreta Spatulas Small - 50 pk</t>
  </si>
  <si>
    <t>Single Metal Bracket - 16 oz bottle</t>
  </si>
  <si>
    <t>CONSPATULA50</t>
  </si>
  <si>
    <t>802-1</t>
  </si>
  <si>
    <t>earth truffle sample</t>
  </si>
  <si>
    <t>866-1</t>
  </si>
  <si>
    <t>mandarin truffle sample</t>
  </si>
  <si>
    <t>uz wash sample</t>
  </si>
  <si>
    <t>earth wash sample</t>
  </si>
  <si>
    <t>sun wash sample</t>
  </si>
  <si>
    <t>mand body oil sample</t>
  </si>
  <si>
    <t>uz lotion sample</t>
  </si>
  <si>
    <t>ore lotion sample</t>
  </si>
  <si>
    <t>mandarin shampoo sample</t>
  </si>
  <si>
    <t>water conditioner sample</t>
  </si>
  <si>
    <t>oolong truffle single</t>
  </si>
  <si>
    <t xml:space="preserve">truffle jar, natural stone lid </t>
  </si>
  <si>
    <t xml:space="preserve">truffle jar, alabaster lid </t>
  </si>
  <si>
    <t xml:space="preserve">unzented oil     </t>
  </si>
  <si>
    <t>unzented oil       (EMPTY)</t>
  </si>
  <si>
    <t>ELX PUMP METAL</t>
  </si>
  <si>
    <t>replacement pump (silver) - 8 oz elixir bottles</t>
  </si>
  <si>
    <t>replacement pump (gold) - 8 oz UZ elixir bottles</t>
  </si>
  <si>
    <t>Replacement Vials for Aroma Station (set of 6)</t>
  </si>
  <si>
    <t>Replacement Sprayer (Silver) - 8 oz Ritual Oil</t>
  </si>
  <si>
    <t>Replacement Pump (Silver) - 8 oz Ritual Oils</t>
  </si>
  <si>
    <t>MET LMOUNT KIT</t>
  </si>
  <si>
    <t>Metal Bracket Mounting Kit</t>
  </si>
  <si>
    <t>TORX DRIVER</t>
  </si>
  <si>
    <t>Tool to install Mounting Kit</t>
  </si>
  <si>
    <t>MET LBRACKET 16</t>
  </si>
  <si>
    <t xml:space="preserve">unscented\ bath truffle  30 oz (1/2 oz each, 60pk) </t>
  </si>
  <si>
    <t>989900-64</t>
  </si>
  <si>
    <t xml:space="preserve">unzented body polish    64 oz </t>
  </si>
  <si>
    <t>98300-53</t>
  </si>
  <si>
    <t>unzented concreta    53 oz</t>
  </si>
  <si>
    <t>9700FT</t>
  </si>
  <si>
    <t>zen blend retail tester .3 oz</t>
  </si>
  <si>
    <t>ATTARS: sun, oolong, ore, mandarin, earth, fresh</t>
  </si>
  <si>
    <t>300Q-54</t>
  </si>
  <si>
    <t>unzented quench    54 oz</t>
  </si>
  <si>
    <t>earth oil    64 oz</t>
  </si>
  <si>
    <t>ore oil     64 oz</t>
  </si>
  <si>
    <t>sun oil     64 oz</t>
  </si>
  <si>
    <t>fresh oil     64 oz</t>
  </si>
  <si>
    <t>mandarin oil     64 oz</t>
  </si>
  <si>
    <t>oolong oil     64 oz</t>
  </si>
  <si>
    <t>98M02-64</t>
  </si>
  <si>
    <t>98M07-64</t>
  </si>
  <si>
    <t>98M09-64</t>
  </si>
  <si>
    <t>98M22-64</t>
  </si>
  <si>
    <t>98M66-64</t>
  </si>
  <si>
    <t>98M77-64</t>
  </si>
  <si>
    <t>1/2 Gallon Pump</t>
  </si>
  <si>
    <t>BB MSG PUMP HALF GAL</t>
  </si>
  <si>
    <t>Total Retail</t>
  </si>
  <si>
    <t>Total Professional</t>
  </si>
  <si>
    <t>Total Shower Room</t>
  </si>
  <si>
    <t>Total Samples &amp; Display</t>
  </si>
  <si>
    <t>TOTAL ORDER</t>
  </si>
  <si>
    <t>Credit Used</t>
  </si>
  <si>
    <t>Balance over Credit (will be charged)</t>
  </si>
  <si>
    <t>CUSTOMER NAME</t>
  </si>
  <si>
    <t>SHIPPING ADDRESS (IF DIFFERENT THAN BILLING ADDRESS)</t>
  </si>
  <si>
    <t>SALES PERSON (AT ZENTS)</t>
  </si>
  <si>
    <t>BUYER (AT CUSTOMER)</t>
  </si>
  <si>
    <t>USE MY SHIPPING ACCOUNT</t>
  </si>
  <si>
    <t>UPS OR FEDEX ACCOUNT NO.</t>
  </si>
  <si>
    <t>SPECIAL INSTRUCTIONS (IF APPLICABLE)</t>
  </si>
  <si>
    <t>PROFESSIONAL</t>
  </si>
  <si>
    <t>SHOWER ROOM</t>
  </si>
  <si>
    <t>SAMPLES &amp; DISPLAY</t>
  </si>
  <si>
    <t>ORDER TOTAL</t>
  </si>
  <si>
    <t>CREDIT TOTAL &amp; USAGE &amp; ADDITIONAL CHARGES</t>
  </si>
  <si>
    <t>0-200</t>
  </si>
  <si>
    <t>0-202</t>
  </si>
  <si>
    <t>0-209</t>
  </si>
  <si>
    <t>0-400</t>
  </si>
  <si>
    <t>0-466</t>
  </si>
  <si>
    <t>0-900</t>
  </si>
  <si>
    <t>0-907</t>
  </si>
  <si>
    <t>0-7966</t>
  </si>
  <si>
    <t>0-8910</t>
  </si>
  <si>
    <t>0-302</t>
  </si>
  <si>
    <t>0-307</t>
  </si>
  <si>
    <t>0-309</t>
  </si>
  <si>
    <t>0-322</t>
  </si>
  <si>
    <t>0-366</t>
  </si>
  <si>
    <t>0-377</t>
  </si>
  <si>
    <t>0-300</t>
  </si>
  <si>
    <t>0-989900</t>
  </si>
  <si>
    <t>Credit Remaining</t>
  </si>
  <si>
    <t>0-643</t>
  </si>
  <si>
    <t>0-645</t>
  </si>
  <si>
    <t>Ext Price</t>
  </si>
  <si>
    <t>502FT</t>
  </si>
  <si>
    <t>503FT</t>
  </si>
  <si>
    <t>507FT</t>
  </si>
  <si>
    <t>509FT</t>
  </si>
  <si>
    <t>510FT</t>
  </si>
  <si>
    <t>522FT</t>
  </si>
  <si>
    <t>533FT</t>
  </si>
  <si>
    <t>555FT</t>
  </si>
  <si>
    <t>566FT</t>
  </si>
  <si>
    <t>577FT</t>
  </si>
  <si>
    <t>5403FT</t>
  </si>
  <si>
    <t>5410FT</t>
  </si>
  <si>
    <t>5433FT</t>
  </si>
  <si>
    <t>5455FT</t>
  </si>
  <si>
    <t>903FT</t>
  </si>
  <si>
    <t>910FT</t>
  </si>
  <si>
    <t>933FT</t>
  </si>
  <si>
    <t>955FT</t>
  </si>
  <si>
    <t>303FT</t>
  </si>
  <si>
    <t>310FT</t>
  </si>
  <si>
    <t>333FT</t>
  </si>
  <si>
    <t>355FT</t>
  </si>
  <si>
    <t>403FT</t>
  </si>
  <si>
    <t>410FT</t>
  </si>
  <si>
    <t>433FT</t>
  </si>
  <si>
    <t>455FT</t>
  </si>
  <si>
    <t>RETAIL TOTAL</t>
  </si>
  <si>
    <t>SHOWER ROOM TOTAL</t>
  </si>
  <si>
    <t xml:space="preserve">TOTAL ALL SECTIONS ABOVE </t>
  </si>
  <si>
    <t>Size</t>
  </si>
  <si>
    <t>1.7 oz</t>
  </si>
  <si>
    <t>.33 oz</t>
  </si>
  <si>
    <t>6 oz</t>
  </si>
  <si>
    <t>1.25 oz</t>
  </si>
  <si>
    <t>8.1 oz</t>
  </si>
  <si>
    <t>5.7 oz</t>
  </si>
  <si>
    <t>10 oz</t>
  </si>
  <si>
    <t>2 oz</t>
  </si>
  <si>
    <t>Collection</t>
  </si>
  <si>
    <t>.3 oz</t>
  </si>
  <si>
    <t>6.7 oz</t>
  </si>
  <si>
    <t>sun attar TESTER</t>
  </si>
  <si>
    <t>anjou attar TESTER</t>
  </si>
  <si>
    <t>mandarin attar</t>
  </si>
  <si>
    <t>mandarin lotion</t>
  </si>
  <si>
    <t>oolong concreta</t>
  </si>
  <si>
    <t xml:space="preserve">earth concreta TESTER </t>
  </si>
  <si>
    <t xml:space="preserve">fig concreta TESTER </t>
  </si>
  <si>
    <t>ore concreta TESTER</t>
  </si>
  <si>
    <t>sun concreta TESTER</t>
  </si>
  <si>
    <t xml:space="preserve">water concreta TESTER </t>
  </si>
  <si>
    <t xml:space="preserve">fresh concreta TESTER </t>
  </si>
  <si>
    <t xml:space="preserve">petal concreta TESTER </t>
  </si>
  <si>
    <t>anjou concreta TESTER</t>
  </si>
  <si>
    <t>mandarin concreta</t>
  </si>
  <si>
    <t xml:space="preserve">mandarin concreta TESTER </t>
  </si>
  <si>
    <t xml:space="preserve">ooong concreta TESTER </t>
  </si>
  <si>
    <t xml:space="preserve">oolong lotion TESTER </t>
  </si>
  <si>
    <t xml:space="preserve">mandarin lotion TESTER </t>
  </si>
  <si>
    <t>anjou lotion TESTER</t>
  </si>
  <si>
    <t xml:space="preserve">petal lotion TESTER </t>
  </si>
  <si>
    <t>fresh lotion TESTER</t>
  </si>
  <si>
    <t>water lotion TESTER</t>
  </si>
  <si>
    <t xml:space="preserve">sun lotion TESTER </t>
  </si>
  <si>
    <t xml:space="preserve">ore lotion TESTER </t>
  </si>
  <si>
    <t xml:space="preserve">fig lotion TESTER </t>
  </si>
  <si>
    <t xml:space="preserve">earth lotion TESTER </t>
  </si>
  <si>
    <t xml:space="preserve">oolong attar TESTER </t>
  </si>
  <si>
    <t xml:space="preserve">mandarin attar TESTER </t>
  </si>
  <si>
    <t xml:space="preserve">petal attar TESTER </t>
  </si>
  <si>
    <t xml:space="preserve">fresh attar TESTER </t>
  </si>
  <si>
    <t xml:space="preserve">water attar TESTER </t>
  </si>
  <si>
    <t xml:space="preserve">ore attar TESTER </t>
  </si>
  <si>
    <t xml:space="preserve">fig attar TESTER </t>
  </si>
  <si>
    <t xml:space="preserve">earth attar TESTER </t>
  </si>
  <si>
    <t xml:space="preserve">earth edt TESTER </t>
  </si>
  <si>
    <t xml:space="preserve">fig edt TESTER </t>
  </si>
  <si>
    <t xml:space="preserve">ore edt TESTER </t>
  </si>
  <si>
    <t xml:space="preserve">sun edt TESTER </t>
  </si>
  <si>
    <t xml:space="preserve">water edt TESTER </t>
  </si>
  <si>
    <t xml:space="preserve">fresh edt TESTER </t>
  </si>
  <si>
    <t>petal edt TESTER</t>
  </si>
  <si>
    <t xml:space="preserve">anjou edt TESTER </t>
  </si>
  <si>
    <t>mandarin edt</t>
  </si>
  <si>
    <t xml:space="preserve">mandarin edt TESTER </t>
  </si>
  <si>
    <t>oolong edt TESTER</t>
  </si>
  <si>
    <t>earth body oil TESTER</t>
  </si>
  <si>
    <t>fig body oil TESTER</t>
  </si>
  <si>
    <t>ore body oil TESTER</t>
  </si>
  <si>
    <t>sun body oil TESTER</t>
  </si>
  <si>
    <t>water body oil TESTER</t>
  </si>
  <si>
    <t>fresh body oil TESTER</t>
  </si>
  <si>
    <t>petal body oil TESTER</t>
  </si>
  <si>
    <t>anjou body oil TESTER</t>
  </si>
  <si>
    <t>oolong body oil TESTER</t>
  </si>
  <si>
    <t>mandarin body oil</t>
  </si>
  <si>
    <t>mandarin body oil TESTER</t>
  </si>
  <si>
    <t>unzented concreta TESTER</t>
  </si>
  <si>
    <t>unzented body oil TESTER</t>
  </si>
  <si>
    <t>unzented lotion TESTER</t>
  </si>
  <si>
    <t>Hydrotherapy</t>
  </si>
  <si>
    <t>Dispensary</t>
  </si>
  <si>
    <t xml:space="preserve">1.2 oz  </t>
  </si>
  <si>
    <t>8 oz</t>
  </si>
  <si>
    <t>4 oz</t>
  </si>
  <si>
    <t>Type</t>
  </si>
  <si>
    <t>Bespoke Retail</t>
  </si>
  <si>
    <t>Unzented Retail</t>
  </si>
  <si>
    <t>Full Size</t>
  </si>
  <si>
    <t>(holds 8)</t>
  </si>
  <si>
    <t>(50 pk)</t>
  </si>
  <si>
    <t>50-pk</t>
  </si>
  <si>
    <t>Bespoke Pro</t>
  </si>
  <si>
    <t>Unzented Pro</t>
  </si>
  <si>
    <t>[All Pro Collections]</t>
  </si>
  <si>
    <t>(set of 6)</t>
  </si>
  <si>
    <t>30oz / 60-pk</t>
  </si>
  <si>
    <t>Assorted</t>
  </si>
  <si>
    <t xml:space="preserve">Mani-Pedi </t>
  </si>
  <si>
    <t>Bespoke Shower</t>
  </si>
  <si>
    <t>Bulk</t>
  </si>
  <si>
    <t>(1 pk)</t>
  </si>
  <si>
    <t>Massage/Body</t>
  </si>
  <si>
    <t>1/8 oz</t>
  </si>
  <si>
    <t>1 oz</t>
  </si>
  <si>
    <t>earth truffle sample*</t>
  </si>
  <si>
    <t>ore truffle sample*</t>
  </si>
  <si>
    <t>water truffle sample*</t>
  </si>
  <si>
    <t>mandarin truffle sample*</t>
  </si>
  <si>
    <t>*Truffle 1oz orders over 100 require minimum 4 week lead time</t>
  </si>
  <si>
    <t>1.5 ml</t>
  </si>
  <si>
    <t>.5 ml</t>
  </si>
  <si>
    <t>Bespoke Samples</t>
  </si>
  <si>
    <t>Unzented Samples</t>
  </si>
  <si>
    <t>Evergreen</t>
  </si>
  <si>
    <t>8 oz spray</t>
  </si>
  <si>
    <t>8 oz pump</t>
  </si>
  <si>
    <t>64 oz</t>
  </si>
  <si>
    <t>1 Gal</t>
  </si>
  <si>
    <t>32 oz</t>
  </si>
  <si>
    <t>53 oz</t>
  </si>
  <si>
    <t>54 oz</t>
  </si>
  <si>
    <t>38 oz</t>
  </si>
  <si>
    <t>1/2 Ga</t>
  </si>
  <si>
    <t>Single</t>
  </si>
  <si>
    <t>Hardware</t>
  </si>
  <si>
    <t>0-640</t>
  </si>
  <si>
    <t>0-639</t>
  </si>
  <si>
    <t>Concreta Spatula Large</t>
  </si>
  <si>
    <t xml:space="preserve">Credit must be used at once, and cannot be applied to past or future orders. </t>
  </si>
  <si>
    <t>Heading</t>
  </si>
  <si>
    <t>Mini Bottles</t>
  </si>
  <si>
    <t>Mini Vials</t>
  </si>
  <si>
    <t>Mini Jars</t>
  </si>
  <si>
    <t xml:space="preserve">Seasonal  </t>
  </si>
  <si>
    <t>.5 ml each</t>
  </si>
  <si>
    <t>1 oz each</t>
  </si>
  <si>
    <t>Attar Tester</t>
  </si>
  <si>
    <t xml:space="preserve">Bath Truffle Tester </t>
  </si>
  <si>
    <t>Body Oil Tester</t>
  </si>
  <si>
    <t>Concreta Tester</t>
  </si>
  <si>
    <t>Lotion Tester</t>
  </si>
  <si>
    <t>Wash Tester</t>
  </si>
  <si>
    <t>Earth 1/8 oz Concreta + Earth Truffle Minis in organza</t>
  </si>
  <si>
    <t>Eau de Toilette</t>
  </si>
  <si>
    <t>Body Oil</t>
  </si>
  <si>
    <t>Soap</t>
  </si>
  <si>
    <t>Bath Truffle</t>
  </si>
  <si>
    <t>15 ml</t>
  </si>
  <si>
    <t>Attar</t>
  </si>
  <si>
    <t xml:space="preserve">unzented zen blend oral tonic  </t>
  </si>
  <si>
    <t>unzented zen blend oral tonic TESTER</t>
  </si>
  <si>
    <t>(large)</t>
  </si>
  <si>
    <t>Shower</t>
  </si>
  <si>
    <t>Shower/Sink</t>
  </si>
  <si>
    <t>Sink</t>
  </si>
  <si>
    <t>0-649</t>
  </si>
  <si>
    <t>Mini Truffles*</t>
  </si>
  <si>
    <t>Unpolished Metal Bracket - 16 oz bottle</t>
  </si>
  <si>
    <t>U MET LBRACKET 16</t>
  </si>
  <si>
    <t>0-647</t>
  </si>
  <si>
    <t>GWP Feb-Apr '22</t>
  </si>
  <si>
    <t>GWP May-Jul '22</t>
  </si>
  <si>
    <t>GWP Aug-Sep '22</t>
  </si>
  <si>
    <t>GWP Dec '21-Jan '22</t>
  </si>
  <si>
    <t>0-646</t>
  </si>
  <si>
    <t>0-622</t>
  </si>
  <si>
    <t xml:space="preserve">1 oz </t>
  </si>
  <si>
    <t>0-625</t>
  </si>
  <si>
    <t>GWP Oct-Nov '22</t>
  </si>
  <si>
    <t>GWP Dec '22-Jan '23</t>
  </si>
  <si>
    <t>Ore, Sun &amp; Petal Vials in organza bag</t>
  </si>
  <si>
    <t>Petal, Fresh and Oolong Vials in organza bag</t>
  </si>
  <si>
    <t>Water, Sun and, Anjou Vials in organza bag</t>
  </si>
  <si>
    <t>Fig and Mandarin Vials in organza bag</t>
  </si>
  <si>
    <t>Unzented Body Polish Mini in organza bag</t>
  </si>
  <si>
    <t>Unzented Zen Blend Oral Tonic Mini in organza bag</t>
  </si>
  <si>
    <t>Unzented 1oz Lotion and Oil Minis in organza bag</t>
  </si>
  <si>
    <t>Unzented 1oz Lotion and 1oz Oil Minis in organza bag</t>
  </si>
  <si>
    <t>Unzented Concreta 1/8 oz MIni in organza bag</t>
  </si>
  <si>
    <t>Unzented Body Oil 1oz Mini in organza bag</t>
  </si>
  <si>
    <t>love  •  peace  •  gratitude</t>
  </si>
  <si>
    <r>
      <rPr>
        <sz val="12"/>
        <color rgb="FF941651"/>
        <rFont val="Helvetica Neue"/>
        <family val="2"/>
      </rPr>
      <t>SHOWER ROOM ORDER FORM</t>
    </r>
    <r>
      <rPr>
        <sz val="10"/>
        <color rgb="FF941651"/>
        <rFont val="Helvetica Neue"/>
        <family val="2"/>
      </rPr>
      <t xml:space="preserve">
BESPOKE &amp; UNZENTED COLLECTIONS [Updated 1.1.22]</t>
    </r>
  </si>
  <si>
    <t>unzented body oil sample</t>
  </si>
  <si>
    <t>unzented wash sample</t>
  </si>
  <si>
    <t>unzented lotion sample</t>
  </si>
  <si>
    <t>earth concreta 1/8th oz</t>
  </si>
  <si>
    <t>ore concreta 1/8th oz</t>
  </si>
  <si>
    <t>sun concreta 1/8th oz</t>
  </si>
  <si>
    <t>fresh concreta 1/8th oz</t>
  </si>
  <si>
    <t>mandarin concreta 1/8th oz</t>
  </si>
  <si>
    <t>oolong concreta 1/8th oz</t>
  </si>
  <si>
    <t>unzented concreta 1/8th oz</t>
  </si>
  <si>
    <t>unzented body polish sample 1/8th oz</t>
  </si>
  <si>
    <t>0-626</t>
  </si>
  <si>
    <t>0-922</t>
  </si>
  <si>
    <t>fresh lotion sample</t>
  </si>
  <si>
    <r>
      <rPr>
        <sz val="12"/>
        <color theme="1"/>
        <rFont val="Helvetica Neue"/>
        <family val="2"/>
      </rPr>
      <t>CREDIT ITEMS ORDER FORM</t>
    </r>
    <r>
      <rPr>
        <sz val="10"/>
        <color theme="1"/>
        <rFont val="Helvetica Neue"/>
        <family val="2"/>
      </rPr>
      <t xml:space="preserve">
BESPOKE &amp; UNZENTED COLLECTIONS [Updated 7.14.22]</t>
    </r>
  </si>
  <si>
    <t>REMAINING CREDIT BALANCE</t>
  </si>
  <si>
    <r>
      <rPr>
        <sz val="12"/>
        <color theme="4" tint="-0.249977111117893"/>
        <rFont val="Helvetica Neue"/>
        <family val="2"/>
      </rPr>
      <t>RETAIL ORDER FORM</t>
    </r>
    <r>
      <rPr>
        <sz val="10"/>
        <color theme="4" tint="-0.249977111117893"/>
        <rFont val="Helvetica Neue"/>
        <family val="2"/>
      </rPr>
      <t xml:space="preserve">
BESPOKE &amp; UNZENTED COLLECTIONS [Updated 7.14.22]</t>
    </r>
  </si>
  <si>
    <r>
      <rPr>
        <sz val="12"/>
        <color rgb="FF942093"/>
        <rFont val="Helvetica Neue"/>
        <family val="2"/>
      </rPr>
      <t>PROFESSIONAL ORDER FORM</t>
    </r>
    <r>
      <rPr>
        <sz val="10"/>
        <color rgb="FF942093"/>
        <rFont val="Helvetica Neue"/>
        <family val="2"/>
      </rPr>
      <t xml:space="preserve">
BESPOKE &amp; UNZENTED COLLECTIONS [Updated 7.14.22]</t>
    </r>
  </si>
  <si>
    <r>
      <rPr>
        <sz val="12"/>
        <color rgb="FF009051"/>
        <rFont val="Helvetica Neue"/>
        <family val="2"/>
      </rPr>
      <t>SAMPLES &amp; DISPLAY ORDER FORM</t>
    </r>
    <r>
      <rPr>
        <sz val="10"/>
        <color rgb="FF009051"/>
        <rFont val="Helvetica Neue"/>
        <family val="2"/>
      </rPr>
      <t xml:space="preserve">
BESPOKE &amp; UNZENTED COLLECTIONS [Updated 7.14.22]</t>
    </r>
  </si>
  <si>
    <t>Love  •  Peace  •  Gratitude</t>
  </si>
  <si>
    <t>5% Credit Earned</t>
  </si>
  <si>
    <t>CREDIT EARNED</t>
  </si>
  <si>
    <t>Credit Eligible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</si>
</sst>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m/d/yy;@"/>
  </numFmts>
  <fonts count="52">
    <font>
      <sz val="10"/>
      <color theme="1"/>
      <name val="Helvetica Neue"/>
      <family val="2"/>
    </font>
    <font>
      <sz val="11"/>
      <color theme="1"/>
      <name val="Calibri"/>
      <family val="2"/>
      <scheme val="minor"/>
    </font>
    <font>
      <sz val="8"/>
      <name val="Helvetica Neue"/>
      <family val="2"/>
    </font>
    <font>
      <sz val="8"/>
      <name val="Helvetica"/>
      <family val="2"/>
    </font>
    <font>
      <b/>
      <sz val="8"/>
      <name val="Helvetica"/>
      <family val="2"/>
    </font>
    <font>
      <sz val="8"/>
      <color indexed="81"/>
      <name val="Helvetica"/>
      <family val="2"/>
    </font>
    <font>
      <b/>
      <sz val="8"/>
      <color indexed="81"/>
      <name val="Helvetic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14"/>
      <name val="Helvetica"/>
      <family val="2"/>
    </font>
    <font>
      <sz val="10"/>
      <color theme="1"/>
      <name val="Helvetica Neue"/>
      <family val="2"/>
    </font>
    <font>
      <sz val="11"/>
      <color theme="1"/>
      <name val="Calibri"/>
      <family val="2"/>
      <scheme val="minor"/>
    </font>
    <font>
      <sz val="10"/>
      <color theme="1"/>
      <name val="Helvetica"/>
      <family val="2"/>
    </font>
    <font>
      <sz val="8"/>
      <color theme="1"/>
      <name val="Helvetica"/>
      <family val="2"/>
    </font>
    <font>
      <b/>
      <sz val="8"/>
      <color theme="0"/>
      <name val="Helvetica"/>
      <family val="2"/>
    </font>
    <font>
      <sz val="8"/>
      <color rgb="FF0000FF"/>
      <name val="Helvetica"/>
      <family val="2"/>
    </font>
    <font>
      <b/>
      <sz val="8"/>
      <color rgb="FF0000FF"/>
      <name val="Helvetica"/>
      <family val="2"/>
    </font>
    <font>
      <b/>
      <sz val="8"/>
      <color theme="1"/>
      <name val="Helvetica"/>
      <family val="2"/>
    </font>
    <font>
      <b/>
      <sz val="10"/>
      <color theme="1"/>
      <name val="Helvetica"/>
      <family val="2"/>
    </font>
    <font>
      <sz val="8"/>
      <color theme="0" tint="-0.499984740745262"/>
      <name val="Helvetica"/>
      <family val="2"/>
    </font>
    <font>
      <u/>
      <sz val="10"/>
      <color theme="11"/>
      <name val="Helvetica Neue"/>
      <family val="2"/>
    </font>
    <font>
      <u/>
      <sz val="10"/>
      <color theme="10"/>
      <name val="Helvetica Neue"/>
      <family val="2"/>
    </font>
    <font>
      <i/>
      <sz val="10"/>
      <color theme="1"/>
      <name val="Helvetica"/>
      <family val="2"/>
    </font>
    <font>
      <sz val="8"/>
      <color rgb="FF0000FF"/>
      <name val="Times New Roman"/>
      <family val="1"/>
    </font>
    <font>
      <b/>
      <sz val="8"/>
      <color theme="1"/>
      <name val="Helvetica"/>
      <family val="2"/>
    </font>
    <font>
      <b/>
      <sz val="8"/>
      <color rgb="FF000000"/>
      <name val="Helvetica"/>
      <family val="2"/>
    </font>
    <font>
      <sz val="8"/>
      <color rgb="FF000000"/>
      <name val="Helvetica"/>
      <family val="2"/>
    </font>
    <font>
      <sz val="10"/>
      <color theme="0"/>
      <name val="Helvetica"/>
      <family val="2"/>
    </font>
    <font>
      <sz val="8"/>
      <color rgb="FF808080"/>
      <name val="Helvetica"/>
      <family val="2"/>
    </font>
    <font>
      <sz val="8"/>
      <color theme="0" tint="-0.499984740745262"/>
      <name val="Helvetica"/>
      <family val="2"/>
    </font>
    <font>
      <sz val="15"/>
      <color rgb="FF1D1C1D"/>
      <name val="Arial"/>
      <family val="2"/>
    </font>
    <font>
      <sz val="9"/>
      <color theme="1"/>
      <name val="Helvetica Neue Light"/>
    </font>
    <font>
      <sz val="9"/>
      <color theme="1"/>
      <name val="Times New Roman"/>
      <family val="1"/>
    </font>
    <font>
      <i/>
      <sz val="10"/>
      <color theme="1"/>
      <name val="Helvetica Neue Light Italic"/>
    </font>
    <font>
      <sz val="10"/>
      <color theme="4" tint="-0.249977111117893"/>
      <name val="Helvetica Neue"/>
      <family val="2"/>
    </font>
    <font>
      <sz val="12"/>
      <color theme="4" tint="-0.249977111117893"/>
      <name val="Helvetica Neue"/>
      <family val="2"/>
    </font>
    <font>
      <sz val="10"/>
      <color rgb="FF942093"/>
      <name val="Helvetica Neue"/>
      <family val="2"/>
    </font>
    <font>
      <sz val="12"/>
      <color rgb="FF942093"/>
      <name val="Helvetica Neue"/>
      <family val="2"/>
    </font>
    <font>
      <sz val="10"/>
      <color rgb="FF941651"/>
      <name val="Helvetica Neue"/>
      <family val="2"/>
    </font>
    <font>
      <sz val="12"/>
      <color rgb="FF941651"/>
      <name val="Helvetica Neue"/>
      <family val="2"/>
    </font>
    <font>
      <sz val="10"/>
      <color rgb="FF009051"/>
      <name val="Helvetica Neue"/>
      <family val="2"/>
    </font>
    <font>
      <sz val="12"/>
      <color rgb="FF009051"/>
      <name val="Helvetica Neue"/>
      <family val="2"/>
    </font>
    <font>
      <sz val="12"/>
      <color theme="1"/>
      <name val="Helvetica Neue"/>
      <family val="2"/>
    </font>
    <font>
      <b/>
      <sz val="9"/>
      <color theme="1"/>
      <name val="Helvetica"/>
    </font>
    <font>
      <b/>
      <i/>
      <sz val="10"/>
      <color theme="1"/>
      <name val="Helvetica"/>
    </font>
    <font>
      <b/>
      <sz val="10"/>
      <color theme="1"/>
      <name val="Helvetica"/>
    </font>
    <font>
      <b/>
      <sz val="9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0000FF"/>
      <name val="Arial"/>
      <family val="2"/>
    </font>
    <font>
      <b/>
      <sz val="10"/>
      <color theme="0"/>
      <name val="Helvetica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42093"/>
        <bgColor indexed="64"/>
      </patternFill>
    </fill>
    <fill>
      <patternFill patternType="solid">
        <fgColor rgb="FF9416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051"/>
        <bgColor indexed="64"/>
      </patternFill>
    </fill>
    <fill>
      <patternFill patternType="solid">
        <fgColor rgb="FFFFFD78"/>
        <bgColor indexed="64"/>
      </patternFill>
    </fill>
    <fill>
      <patternFill patternType="solid">
        <fgColor rgb="FF00FA00"/>
        <bgColor indexed="64"/>
      </patternFill>
    </fill>
    <fill>
      <patternFill patternType="solid">
        <fgColor rgb="FFFFFD78"/>
        <bgColor rgb="FF000000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/>
      <diagonal/>
    </border>
  </borders>
  <cellStyleXfs count="606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8" fillId="0" borderId="0"/>
    <xf numFmtId="0" fontId="8" fillId="0" borderId="0"/>
    <xf numFmtId="0" fontId="1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</cellStyleXfs>
  <cellXfs count="446">
    <xf numFmtId="0" fontId="0" fillId="0" borderId="0" xfId="0"/>
    <xf numFmtId="0" fontId="12" fillId="0" borderId="0" xfId="0" applyFont="1"/>
    <xf numFmtId="0" fontId="13" fillId="0" borderId="0" xfId="0" applyFont="1"/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8" fontId="3" fillId="0" borderId="4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8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3" fillId="0" borderId="18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wrapText="1" indent="1"/>
    </xf>
    <xf numFmtId="0" fontId="17" fillId="0" borderId="0" xfId="0" applyFont="1" applyFill="1" applyBorder="1" applyAlignment="1">
      <alignment horizontal="center" vertical="center"/>
    </xf>
    <xf numFmtId="49" fontId="13" fillId="4" borderId="16" xfId="0" applyNumberFormat="1" applyFont="1" applyFill="1" applyBorder="1" applyAlignment="1">
      <alignment horizontal="center" vertical="top"/>
    </xf>
    <xf numFmtId="0" fontId="17" fillId="4" borderId="2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9" fillId="0" borderId="3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top" wrapText="1" indent="1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13" fillId="0" borderId="4" xfId="0" applyFont="1" applyBorder="1"/>
    <xf numFmtId="0" fontId="3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164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19" fillId="0" borderId="31" xfId="0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/>
    </xf>
    <xf numFmtId="0" fontId="3" fillId="4" borderId="8" xfId="0" applyFont="1" applyFill="1" applyBorder="1" applyAlignment="1">
      <alignment horizontal="center" vertical="center"/>
    </xf>
    <xf numFmtId="0" fontId="13" fillId="0" borderId="34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165" fontId="13" fillId="4" borderId="23" xfId="0" applyNumberFormat="1" applyFont="1" applyFill="1" applyBorder="1" applyAlignment="1">
      <alignment horizontal="left" vertical="center" wrapText="1"/>
    </xf>
    <xf numFmtId="0" fontId="13" fillId="4" borderId="23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horizontal="left" vertical="center" wrapText="1"/>
    </xf>
    <xf numFmtId="49" fontId="13" fillId="4" borderId="2" xfId="0" applyNumberFormat="1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3" fillId="4" borderId="12" xfId="0" applyFont="1" applyFill="1" applyBorder="1" applyAlignment="1">
      <alignment horizontal="left" vertical="center" wrapText="1"/>
    </xf>
    <xf numFmtId="49" fontId="21" fillId="4" borderId="11" xfId="66" applyNumberFormat="1" applyFill="1" applyBorder="1" applyAlignment="1">
      <alignment horizontal="left" vertical="center" wrapText="1"/>
    </xf>
    <xf numFmtId="14" fontId="13" fillId="4" borderId="11" xfId="0" applyNumberFormat="1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8" fontId="3" fillId="0" borderId="19" xfId="0" applyNumberFormat="1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164" fontId="3" fillId="0" borderId="19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2" fillId="0" borderId="0" xfId="0" applyFont="1" applyFill="1" applyBorder="1"/>
    <xf numFmtId="0" fontId="12" fillId="0" borderId="0" xfId="0" applyFont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13" fillId="0" borderId="0" xfId="0" applyFont="1" applyAlignment="1"/>
    <xf numFmtId="0" fontId="12" fillId="0" borderId="0" xfId="0" applyFont="1" applyAlignment="1"/>
    <xf numFmtId="164" fontId="3" fillId="0" borderId="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left" indent="1"/>
    </xf>
    <xf numFmtId="0" fontId="22" fillId="0" borderId="0" xfId="0" applyFont="1" applyAlignment="1">
      <alignment vertical="center"/>
    </xf>
    <xf numFmtId="164" fontId="3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4" fillId="3" borderId="13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12" fillId="0" borderId="0" xfId="0" applyFont="1" applyFill="1"/>
    <xf numFmtId="0" fontId="12" fillId="0" borderId="0" xfId="0" applyFont="1" applyBorder="1" applyAlignment="1"/>
    <xf numFmtId="0" fontId="27" fillId="7" borderId="41" xfId="0" applyFont="1" applyFill="1" applyBorder="1" applyAlignment="1">
      <alignment vertical="center"/>
    </xf>
    <xf numFmtId="0" fontId="27" fillId="7" borderId="29" xfId="0" applyFont="1" applyFill="1" applyBorder="1" applyAlignment="1">
      <alignment vertical="center"/>
    </xf>
    <xf numFmtId="0" fontId="13" fillId="0" borderId="0" xfId="0" applyFont="1" applyAlignment="1">
      <alignment horizontal="left"/>
    </xf>
    <xf numFmtId="0" fontId="14" fillId="3" borderId="0" xfId="0" applyFont="1" applyFill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9" fillId="0" borderId="4" xfId="0" applyFont="1" applyFill="1" applyBorder="1" applyAlignment="1">
      <alignment horizontal="left" vertical="center"/>
    </xf>
    <xf numFmtId="0" fontId="27" fillId="7" borderId="41" xfId="0" applyFont="1" applyFill="1" applyBorder="1" applyAlignment="1">
      <alignment horizontal="left" vertical="center"/>
    </xf>
    <xf numFmtId="0" fontId="19" fillId="0" borderId="9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9" fillId="0" borderId="3" xfId="0" applyFont="1" applyFill="1" applyBorder="1" applyAlignment="1">
      <alignment horizontal="left" vertical="center"/>
    </xf>
    <xf numFmtId="0" fontId="19" fillId="0" borderId="29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48" xfId="0" applyFont="1" applyBorder="1" applyAlignment="1">
      <alignment horizontal="center" vertical="center"/>
    </xf>
    <xf numFmtId="0" fontId="19" fillId="0" borderId="19" xfId="0" applyFont="1" applyBorder="1" applyAlignment="1">
      <alignment horizontal="left" vertical="center"/>
    </xf>
    <xf numFmtId="164" fontId="15" fillId="0" borderId="49" xfId="0" applyNumberFormat="1" applyFont="1" applyFill="1" applyBorder="1" applyAlignment="1">
      <alignment horizontal="center" vertical="center"/>
    </xf>
    <xf numFmtId="164" fontId="15" fillId="0" borderId="51" xfId="0" applyNumberFormat="1" applyFont="1" applyFill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9" fillId="0" borderId="9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0" fontId="28" fillId="0" borderId="9" xfId="0" applyFont="1" applyBorder="1" applyAlignment="1">
      <alignment horizontal="left" vertical="center"/>
    </xf>
    <xf numFmtId="0" fontId="13" fillId="6" borderId="0" xfId="0" applyFont="1" applyFill="1" applyAlignment="1">
      <alignment horizontal="left" vertical="center"/>
    </xf>
    <xf numFmtId="0" fontId="12" fillId="6" borderId="0" xfId="0" applyFont="1" applyFill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vertical="center"/>
    </xf>
    <xf numFmtId="164" fontId="3" fillId="0" borderId="19" xfId="0" applyNumberFormat="1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164" fontId="15" fillId="0" borderId="53" xfId="0" applyNumberFormat="1" applyFont="1" applyFill="1" applyBorder="1" applyAlignment="1">
      <alignment horizontal="center" vertical="center"/>
    </xf>
    <xf numFmtId="8" fontId="3" fillId="0" borderId="19" xfId="0" applyNumberFormat="1" applyFont="1" applyBorder="1" applyAlignment="1">
      <alignment horizontal="center" vertical="center"/>
    </xf>
    <xf numFmtId="164" fontId="15" fillId="0" borderId="51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13" fillId="0" borderId="10" xfId="0" applyFont="1" applyBorder="1"/>
    <xf numFmtId="0" fontId="19" fillId="0" borderId="47" xfId="0" applyFont="1" applyFill="1" applyBorder="1" applyAlignment="1">
      <alignment horizontal="left" vertical="center"/>
    </xf>
    <xf numFmtId="0" fontId="19" fillId="0" borderId="54" xfId="0" applyFont="1" applyBorder="1" applyAlignment="1">
      <alignment horizontal="center" vertical="center"/>
    </xf>
    <xf numFmtId="164" fontId="15" fillId="0" borderId="55" xfId="0" applyNumberFormat="1" applyFont="1" applyFill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28" fillId="0" borderId="30" xfId="0" applyFont="1" applyBorder="1" applyAlignment="1">
      <alignment horizontal="left" vertical="center"/>
    </xf>
    <xf numFmtId="0" fontId="19" fillId="0" borderId="56" xfId="0" applyFont="1" applyBorder="1" applyAlignment="1">
      <alignment horizontal="center" vertical="center"/>
    </xf>
    <xf numFmtId="164" fontId="15" fillId="0" borderId="57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vertical="center" wrapText="1"/>
    </xf>
    <xf numFmtId="0" fontId="19" fillId="7" borderId="28" xfId="0" applyFont="1" applyFill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6" borderId="0" xfId="0" applyFont="1" applyFill="1" applyAlignment="1">
      <alignment vertical="center"/>
    </xf>
    <xf numFmtId="0" fontId="19" fillId="0" borderId="8" xfId="0" applyFont="1" applyBorder="1" applyAlignment="1">
      <alignment vertical="center"/>
    </xf>
    <xf numFmtId="49" fontId="3" fillId="0" borderId="19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left" vertical="center"/>
    </xf>
    <xf numFmtId="0" fontId="19" fillId="0" borderId="25" xfId="0" applyFont="1" applyFill="1" applyBorder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49" fontId="3" fillId="0" borderId="31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19" fillId="0" borderId="28" xfId="0" applyFont="1" applyBorder="1" applyAlignment="1">
      <alignment horizontal="left" vertical="center"/>
    </xf>
    <xf numFmtId="0" fontId="19" fillId="0" borderId="44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164" fontId="14" fillId="0" borderId="58" xfId="0" applyNumberFormat="1" applyFont="1" applyFill="1" applyBorder="1" applyAlignment="1">
      <alignment horizontal="center" vertical="center"/>
    </xf>
    <xf numFmtId="0" fontId="13" fillId="0" borderId="58" xfId="0" applyFont="1" applyBorder="1"/>
    <xf numFmtId="164" fontId="15" fillId="0" borderId="43" xfId="0" applyNumberFormat="1" applyFont="1" applyBorder="1" applyAlignment="1">
      <alignment horizontal="center" vertical="center"/>
    </xf>
    <xf numFmtId="0" fontId="12" fillId="0" borderId="58" xfId="0" applyFont="1" applyBorder="1"/>
    <xf numFmtId="0" fontId="12" fillId="0" borderId="0" xfId="0" applyFont="1" applyBorder="1"/>
    <xf numFmtId="164" fontId="15" fillId="0" borderId="44" xfId="0" applyNumberFormat="1" applyFont="1" applyFill="1" applyBorder="1" applyAlignment="1">
      <alignment horizontal="center" vertical="center"/>
    </xf>
    <xf numFmtId="164" fontId="15" fillId="0" borderId="46" xfId="0" applyNumberFormat="1" applyFont="1" applyFill="1" applyBorder="1" applyAlignment="1">
      <alignment horizontal="center" vertical="center"/>
    </xf>
    <xf numFmtId="164" fontId="15" fillId="0" borderId="43" xfId="0" applyNumberFormat="1" applyFont="1" applyFill="1" applyBorder="1" applyAlignment="1">
      <alignment horizontal="center" vertical="center"/>
    </xf>
    <xf numFmtId="164" fontId="15" fillId="0" borderId="45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/>
    </xf>
    <xf numFmtId="164" fontId="15" fillId="0" borderId="59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left" vertical="center"/>
    </xf>
    <xf numFmtId="8" fontId="3" fillId="0" borderId="29" xfId="0" applyNumberFormat="1" applyFont="1" applyBorder="1" applyAlignment="1">
      <alignment horizontal="center" vertical="center"/>
    </xf>
    <xf numFmtId="0" fontId="19" fillId="0" borderId="31" xfId="0" applyNumberFormat="1" applyFont="1" applyFill="1" applyBorder="1" applyAlignment="1">
      <alignment horizontal="left" vertical="center"/>
    </xf>
    <xf numFmtId="0" fontId="19" fillId="0" borderId="31" xfId="0" applyNumberFormat="1" applyFont="1" applyFill="1" applyBorder="1" applyAlignment="1">
      <alignment horizontal="left" vertical="center" wrapText="1"/>
    </xf>
    <xf numFmtId="0" fontId="29" fillId="0" borderId="31" xfId="0" applyNumberFormat="1" applyFont="1" applyFill="1" applyBorder="1" applyAlignment="1">
      <alignment horizontal="left" vertical="center"/>
    </xf>
    <xf numFmtId="0" fontId="12" fillId="0" borderId="58" xfId="0" applyFont="1" applyFill="1" applyBorder="1"/>
    <xf numFmtId="0" fontId="18" fillId="0" borderId="0" xfId="0" applyFont="1" applyAlignment="1">
      <alignment vertical="top" wrapText="1"/>
    </xf>
    <xf numFmtId="44" fontId="24" fillId="0" borderId="21" xfId="604" applyFont="1" applyBorder="1"/>
    <xf numFmtId="0" fontId="24" fillId="0" borderId="21" xfId="0" applyFont="1" applyBorder="1" applyAlignment="1">
      <alignment horizontal="right"/>
    </xf>
    <xf numFmtId="44" fontId="13" fillId="0" borderId="0" xfId="0" applyNumberFormat="1" applyFont="1" applyBorder="1"/>
    <xf numFmtId="0" fontId="12" fillId="0" borderId="16" xfId="0" applyFont="1" applyBorder="1"/>
    <xf numFmtId="0" fontId="13" fillId="0" borderId="21" xfId="0" applyFont="1" applyBorder="1"/>
    <xf numFmtId="0" fontId="13" fillId="0" borderId="21" xfId="0" applyFont="1" applyBorder="1" applyAlignment="1">
      <alignment horizontal="right"/>
    </xf>
    <xf numFmtId="0" fontId="12" fillId="0" borderId="21" xfId="0" applyFont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12" fillId="0" borderId="14" xfId="0" applyFont="1" applyBorder="1"/>
    <xf numFmtId="44" fontId="13" fillId="0" borderId="0" xfId="604" applyFont="1" applyBorder="1"/>
    <xf numFmtId="0" fontId="13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/>
    <xf numFmtId="44" fontId="13" fillId="0" borderId="22" xfId="604" applyFont="1" applyBorder="1"/>
    <xf numFmtId="0" fontId="13" fillId="0" borderId="22" xfId="0" applyFont="1" applyBorder="1" applyAlignment="1">
      <alignment horizontal="right"/>
    </xf>
    <xf numFmtId="0" fontId="12" fillId="0" borderId="22" xfId="0" applyFont="1" applyBorder="1" applyAlignment="1">
      <alignment horizontal="center" vertical="center"/>
    </xf>
    <xf numFmtId="0" fontId="13" fillId="0" borderId="0" xfId="0" applyFont="1"/>
    <xf numFmtId="0" fontId="3" fillId="0" borderId="9" xfId="0" applyFont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left" vertical="center"/>
    </xf>
    <xf numFmtId="0" fontId="19" fillId="0" borderId="9" xfId="0" applyFont="1" applyBorder="1" applyAlignment="1">
      <alignment vertical="center"/>
    </xf>
    <xf numFmtId="0" fontId="13" fillId="0" borderId="0" xfId="0" applyFont="1" applyBorder="1"/>
    <xf numFmtId="0" fontId="12" fillId="0" borderId="0" xfId="0" applyFont="1" applyBorder="1"/>
    <xf numFmtId="164" fontId="15" fillId="0" borderId="45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top" wrapText="1"/>
    </xf>
    <xf numFmtId="0" fontId="19" fillId="7" borderId="45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31" xfId="0" applyFont="1" applyBorder="1" applyAlignment="1">
      <alignment horizontal="left" vertical="center"/>
    </xf>
    <xf numFmtId="0" fontId="19" fillId="0" borderId="47" xfId="0" applyFont="1" applyBorder="1" applyAlignment="1">
      <alignment horizontal="left" vertical="center"/>
    </xf>
    <xf numFmtId="0" fontId="19" fillId="0" borderId="25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9" fillId="0" borderId="38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left" vertical="center"/>
    </xf>
    <xf numFmtId="0" fontId="19" fillId="0" borderId="60" xfId="0" applyFont="1" applyBorder="1" applyAlignment="1">
      <alignment horizontal="left" vertical="center"/>
    </xf>
    <xf numFmtId="8" fontId="3" fillId="0" borderId="60" xfId="0" applyNumberFormat="1" applyFont="1" applyBorder="1" applyAlignment="1">
      <alignment horizontal="center" vertical="center"/>
    </xf>
    <xf numFmtId="0" fontId="3" fillId="4" borderId="60" xfId="0" applyFont="1" applyFill="1" applyBorder="1" applyAlignment="1">
      <alignment horizontal="center" vertical="center"/>
    </xf>
    <xf numFmtId="164" fontId="15" fillId="0" borderId="61" xfId="0" applyNumberFormat="1" applyFont="1" applyFill="1" applyBorder="1" applyAlignment="1">
      <alignment horizontal="center" vertical="center"/>
    </xf>
    <xf numFmtId="0" fontId="19" fillId="0" borderId="60" xfId="0" applyFont="1" applyBorder="1" applyAlignment="1">
      <alignment vertical="center"/>
    </xf>
    <xf numFmtId="0" fontId="19" fillId="0" borderId="60" xfId="0" applyFont="1" applyFill="1" applyBorder="1" applyAlignment="1">
      <alignment horizontal="left" vertical="center"/>
    </xf>
    <xf numFmtId="0" fontId="13" fillId="0" borderId="60" xfId="0" applyFont="1" applyBorder="1"/>
    <xf numFmtId="0" fontId="3" fillId="0" borderId="9" xfId="0" applyFont="1" applyFill="1" applyBorder="1" applyAlignment="1">
      <alignment vertical="center"/>
    </xf>
    <xf numFmtId="0" fontId="3" fillId="0" borderId="38" xfId="0" applyFont="1" applyFill="1" applyBorder="1" applyAlignment="1">
      <alignment horizontal="left" vertical="center"/>
    </xf>
    <xf numFmtId="0" fontId="13" fillId="0" borderId="4" xfId="0" applyFont="1" applyFill="1" applyBorder="1"/>
    <xf numFmtId="0" fontId="19" fillId="0" borderId="25" xfId="0" applyFont="1" applyFill="1" applyBorder="1" applyAlignment="1">
      <alignment horizontal="center" vertical="center"/>
    </xf>
    <xf numFmtId="8" fontId="3" fillId="0" borderId="10" xfId="0" applyNumberFormat="1" applyFont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13" fillId="0" borderId="10" xfId="0" applyFont="1" applyFill="1" applyBorder="1"/>
    <xf numFmtId="0" fontId="13" fillId="0" borderId="4" xfId="0" applyFont="1" applyFill="1" applyBorder="1" applyAlignment="1">
      <alignment horizontal="left" vertical="center"/>
    </xf>
    <xf numFmtId="0" fontId="28" fillId="0" borderId="31" xfId="0" applyFont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3" fillId="0" borderId="62" xfId="0" applyFont="1" applyFill="1" applyBorder="1" applyAlignment="1">
      <alignment horizontal="left" vertical="center"/>
    </xf>
    <xf numFmtId="164" fontId="3" fillId="0" borderId="25" xfId="0" applyNumberFormat="1" applyFont="1" applyBorder="1" applyAlignment="1">
      <alignment horizontal="center" vertical="center"/>
    </xf>
    <xf numFmtId="0" fontId="29" fillId="0" borderId="25" xfId="0" applyNumberFormat="1" applyFont="1" applyFill="1" applyBorder="1" applyAlignment="1">
      <alignment horizontal="left" vertical="center"/>
    </xf>
    <xf numFmtId="8" fontId="3" fillId="0" borderId="10" xfId="0" applyNumberFormat="1" applyFont="1" applyFill="1" applyBorder="1" applyAlignment="1">
      <alignment horizontal="center" vertical="center"/>
    </xf>
    <xf numFmtId="164" fontId="15" fillId="0" borderId="53" xfId="0" applyNumberFormat="1" applyFont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/>
    </xf>
    <xf numFmtId="14" fontId="13" fillId="0" borderId="18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25" xfId="0" applyNumberFormat="1" applyFont="1" applyFill="1" applyBorder="1" applyAlignment="1">
      <alignment horizontal="left" vertical="center"/>
    </xf>
    <xf numFmtId="0" fontId="19" fillId="0" borderId="64" xfId="0" applyFont="1" applyBorder="1" applyAlignment="1">
      <alignment horizontal="left" vertical="center"/>
    </xf>
    <xf numFmtId="49" fontId="3" fillId="0" borderId="25" xfId="0" applyNumberFormat="1" applyFont="1" applyBorder="1" applyAlignment="1">
      <alignment horizontal="left" vertical="center"/>
    </xf>
    <xf numFmtId="164" fontId="15" fillId="0" borderId="44" xfId="0" applyNumberFormat="1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63" xfId="0" applyNumberFormat="1" applyFont="1" applyFill="1" applyBorder="1" applyAlignment="1">
      <alignment horizontal="left" vertical="center" wrapText="1"/>
    </xf>
    <xf numFmtId="164" fontId="3" fillId="0" borderId="30" xfId="0" applyNumberFormat="1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164" fontId="15" fillId="0" borderId="65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/>
    </xf>
    <xf numFmtId="8" fontId="3" fillId="0" borderId="9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19" fillId="0" borderId="25" xfId="0" applyNumberFormat="1" applyFont="1" applyFill="1" applyBorder="1" applyAlignment="1">
      <alignment horizontal="left" vertical="center" wrapText="1"/>
    </xf>
    <xf numFmtId="0" fontId="19" fillId="0" borderId="10" xfId="0" applyNumberFormat="1" applyFont="1" applyFill="1" applyBorder="1" applyAlignment="1">
      <alignment horizontal="left" vertical="center"/>
    </xf>
    <xf numFmtId="0" fontId="30" fillId="0" borderId="0" xfId="0" applyFont="1"/>
    <xf numFmtId="0" fontId="18" fillId="5" borderId="24" xfId="0" applyNumberFormat="1" applyFont="1" applyFill="1" applyBorder="1" applyAlignment="1">
      <alignment horizontal="center" vertical="center" wrapText="1"/>
    </xf>
    <xf numFmtId="0" fontId="19" fillId="9" borderId="4" xfId="0" applyFont="1" applyFill="1" applyBorder="1" applyAlignment="1">
      <alignment horizontal="center" vertical="center"/>
    </xf>
    <xf numFmtId="0" fontId="19" fillId="9" borderId="43" xfId="0" applyFont="1" applyFill="1" applyBorder="1" applyAlignment="1">
      <alignment horizontal="center" vertical="center"/>
    </xf>
    <xf numFmtId="0" fontId="27" fillId="9" borderId="20" xfId="0" applyFont="1" applyFill="1" applyBorder="1" applyAlignment="1">
      <alignment horizontal="left" vertical="center"/>
    </xf>
    <xf numFmtId="0" fontId="27" fillId="9" borderId="20" xfId="0" applyFont="1" applyFill="1" applyBorder="1" applyAlignment="1">
      <alignment vertical="center"/>
    </xf>
    <xf numFmtId="0" fontId="27" fillId="9" borderId="3" xfId="0" applyFont="1" applyFill="1" applyBorder="1" applyAlignment="1">
      <alignment vertical="center"/>
    </xf>
    <xf numFmtId="8" fontId="3" fillId="0" borderId="5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164" fontId="15" fillId="0" borderId="66" xfId="0" applyNumberFormat="1" applyFont="1" applyFill="1" applyBorder="1" applyAlignment="1">
      <alignment horizontal="center" vertical="center"/>
    </xf>
    <xf numFmtId="49" fontId="3" fillId="0" borderId="5" xfId="0" applyNumberFormat="1" applyFont="1" applyBorder="1" applyAlignment="1">
      <alignment horizontal="left" vertical="center"/>
    </xf>
    <xf numFmtId="0" fontId="19" fillId="0" borderId="67" xfId="0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left" vertical="center"/>
    </xf>
    <xf numFmtId="0" fontId="19" fillId="0" borderId="30" xfId="0" applyFont="1" applyFill="1" applyBorder="1" applyAlignment="1">
      <alignment horizontal="left" vertical="center"/>
    </xf>
    <xf numFmtId="0" fontId="3" fillId="0" borderId="68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164" fontId="3" fillId="0" borderId="63" xfId="0" applyNumberFormat="1" applyFont="1" applyBorder="1" applyAlignment="1">
      <alignment horizontal="center" vertical="center"/>
    </xf>
    <xf numFmtId="0" fontId="19" fillId="0" borderId="69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0" fontId="4" fillId="5" borderId="46" xfId="0" applyFont="1" applyFill="1" applyBorder="1" applyAlignment="1">
      <alignment horizontal="center" vertical="center" wrapText="1"/>
    </xf>
    <xf numFmtId="0" fontId="14" fillId="3" borderId="76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left" vertical="center"/>
    </xf>
    <xf numFmtId="0" fontId="14" fillId="3" borderId="8" xfId="0" applyFont="1" applyFill="1" applyBorder="1" applyAlignment="1">
      <alignment horizontal="center" vertical="center" wrapText="1"/>
    </xf>
    <xf numFmtId="0" fontId="15" fillId="2" borderId="51" xfId="0" applyFont="1" applyFill="1" applyBorder="1" applyAlignment="1">
      <alignment horizontal="center" vertical="center"/>
    </xf>
    <xf numFmtId="49" fontId="16" fillId="0" borderId="51" xfId="0" applyNumberFormat="1" applyFont="1" applyFill="1" applyBorder="1" applyAlignment="1">
      <alignment horizontal="center" vertical="center"/>
    </xf>
    <xf numFmtId="165" fontId="16" fillId="0" borderId="53" xfId="0" applyNumberFormat="1" applyFont="1" applyFill="1" applyBorder="1" applyAlignment="1">
      <alignment horizontal="center" vertical="center"/>
    </xf>
    <xf numFmtId="0" fontId="28" fillId="0" borderId="19" xfId="0" applyFont="1" applyBorder="1" applyAlignment="1">
      <alignment horizontal="left" vertical="center"/>
    </xf>
    <xf numFmtId="0" fontId="19" fillId="0" borderId="29" xfId="0" applyFont="1" applyBorder="1" applyAlignment="1">
      <alignment horizontal="left" vertical="center"/>
    </xf>
    <xf numFmtId="0" fontId="3" fillId="0" borderId="28" xfId="0" applyFont="1" applyBorder="1" applyAlignment="1">
      <alignment vertical="center" wrapText="1"/>
    </xf>
    <xf numFmtId="0" fontId="19" fillId="6" borderId="8" xfId="0" applyFont="1" applyFill="1" applyBorder="1" applyAlignment="1">
      <alignment horizontal="center" vertical="center"/>
    </xf>
    <xf numFmtId="0" fontId="19" fillId="6" borderId="46" xfId="0" applyFont="1" applyFill="1" applyBorder="1" applyAlignment="1">
      <alignment horizontal="center" vertical="center"/>
    </xf>
    <xf numFmtId="164" fontId="3" fillId="0" borderId="28" xfId="0" applyNumberFormat="1" applyFont="1" applyBorder="1" applyAlignment="1">
      <alignment horizontal="center" vertical="center"/>
    </xf>
    <xf numFmtId="0" fontId="13" fillId="0" borderId="19" xfId="0" applyFont="1" applyBorder="1"/>
    <xf numFmtId="0" fontId="19" fillId="0" borderId="63" xfId="0" applyNumberFormat="1" applyFont="1" applyFill="1" applyBorder="1" applyAlignment="1">
      <alignment horizontal="left" vertical="center"/>
    </xf>
    <xf numFmtId="0" fontId="43" fillId="10" borderId="82" xfId="0" applyFont="1" applyFill="1" applyBorder="1"/>
    <xf numFmtId="0" fontId="45" fillId="10" borderId="80" xfId="0" applyFont="1" applyFill="1" applyBorder="1"/>
    <xf numFmtId="0" fontId="45" fillId="10" borderId="81" xfId="0" applyFont="1" applyFill="1" applyBorder="1"/>
    <xf numFmtId="0" fontId="19" fillId="0" borderId="0" xfId="0" applyFont="1" applyBorder="1" applyAlignment="1">
      <alignment horizontal="center" vertical="center"/>
    </xf>
    <xf numFmtId="0" fontId="14" fillId="3" borderId="74" xfId="0" applyFont="1" applyFill="1" applyBorder="1" applyAlignment="1">
      <alignment vertical="center"/>
    </xf>
    <xf numFmtId="0" fontId="14" fillId="3" borderId="68" xfId="0" applyFont="1" applyFill="1" applyBorder="1" applyAlignment="1">
      <alignment horizontal="left" vertical="center"/>
    </xf>
    <xf numFmtId="0" fontId="14" fillId="3" borderId="68" xfId="0" applyFont="1" applyFill="1" applyBorder="1" applyAlignment="1">
      <alignment vertical="center"/>
    </xf>
    <xf numFmtId="0" fontId="14" fillId="3" borderId="75" xfId="0" applyFont="1" applyFill="1" applyBorder="1" applyAlignment="1">
      <alignment vertical="center"/>
    </xf>
    <xf numFmtId="0" fontId="4" fillId="5" borderId="76" xfId="0" applyFont="1" applyFill="1" applyBorder="1" applyAlignment="1">
      <alignment horizontal="center" vertical="center" wrapText="1"/>
    </xf>
    <xf numFmtId="0" fontId="14" fillId="3" borderId="76" xfId="0" applyFont="1" applyFill="1" applyBorder="1" applyAlignment="1">
      <alignment horizontal="center" vertical="center" wrapText="1"/>
    </xf>
    <xf numFmtId="0" fontId="13" fillId="0" borderId="70" xfId="0" applyFont="1" applyBorder="1"/>
    <xf numFmtId="0" fontId="13" fillId="0" borderId="71" xfId="0" applyFont="1" applyBorder="1"/>
    <xf numFmtId="164" fontId="15" fillId="0" borderId="59" xfId="0" applyNumberFormat="1" applyFont="1" applyBorder="1" applyAlignment="1">
      <alignment horizontal="center" vertical="center"/>
    </xf>
    <xf numFmtId="0" fontId="13" fillId="0" borderId="71" xfId="0" applyFont="1" applyBorder="1" applyAlignment="1">
      <alignment horizontal="left"/>
    </xf>
    <xf numFmtId="0" fontId="13" fillId="0" borderId="71" xfId="0" applyFont="1" applyBorder="1" applyAlignment="1"/>
    <xf numFmtId="0" fontId="29" fillId="0" borderId="47" xfId="0" applyNumberFormat="1" applyFont="1" applyFill="1" applyBorder="1" applyAlignment="1">
      <alignment horizontal="left" vertical="center"/>
    </xf>
    <xf numFmtId="164" fontId="15" fillId="0" borderId="49" xfId="0" applyNumberFormat="1" applyFont="1" applyBorder="1" applyAlignment="1">
      <alignment horizontal="center" vertical="center"/>
    </xf>
    <xf numFmtId="0" fontId="19" fillId="0" borderId="86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/>
    </xf>
    <xf numFmtId="164" fontId="46" fillId="11" borderId="81" xfId="0" applyNumberFormat="1" applyFont="1" applyFill="1" applyBorder="1" applyAlignment="1">
      <alignment horizontal="center"/>
    </xf>
    <xf numFmtId="164" fontId="47" fillId="10" borderId="16" xfId="0" applyNumberFormat="1" applyFont="1" applyFill="1" applyBorder="1" applyAlignment="1">
      <alignment horizontal="center" vertical="center"/>
    </xf>
    <xf numFmtId="164" fontId="4" fillId="10" borderId="16" xfId="0" applyNumberFormat="1" applyFont="1" applyFill="1" applyBorder="1" applyAlignment="1">
      <alignment horizontal="center" vertical="center"/>
    </xf>
    <xf numFmtId="0" fontId="48" fillId="3" borderId="0" xfId="0" applyFont="1" applyFill="1"/>
    <xf numFmtId="164" fontId="47" fillId="12" borderId="16" xfId="0" applyNumberFormat="1" applyFont="1" applyFill="1" applyBorder="1" applyAlignment="1">
      <alignment horizontal="center" vertical="center"/>
    </xf>
    <xf numFmtId="164" fontId="50" fillId="0" borderId="83" xfId="0" applyNumberFormat="1" applyFont="1" applyBorder="1" applyAlignment="1">
      <alignment horizontal="center" vertical="center"/>
    </xf>
    <xf numFmtId="164" fontId="50" fillId="0" borderId="84" xfId="0" applyNumberFormat="1" applyFont="1" applyBorder="1" applyAlignment="1">
      <alignment horizontal="center" vertical="center"/>
    </xf>
    <xf numFmtId="0" fontId="51" fillId="7" borderId="45" xfId="0" applyFont="1" applyFill="1" applyBorder="1" applyAlignment="1">
      <alignment horizontal="left" vertical="center"/>
    </xf>
    <xf numFmtId="0" fontId="51" fillId="9" borderId="43" xfId="0" applyFont="1" applyFill="1" applyBorder="1" applyAlignment="1">
      <alignment horizontal="left" vertical="center"/>
    </xf>
    <xf numFmtId="0" fontId="51" fillId="6" borderId="46" xfId="0" applyFont="1" applyFill="1" applyBorder="1" applyAlignment="1">
      <alignment horizontal="left" vertical="center"/>
    </xf>
    <xf numFmtId="0" fontId="45" fillId="13" borderId="0" xfId="0" applyFont="1" applyFill="1" applyBorder="1"/>
    <xf numFmtId="44" fontId="13" fillId="0" borderId="22" xfId="604" applyFont="1" applyBorder="1" applyAlignment="1">
      <alignment horizontal="center"/>
    </xf>
    <xf numFmtId="44" fontId="13" fillId="0" borderId="0" xfId="604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4" fontId="24" fillId="0" borderId="0" xfId="0" applyNumberFormat="1" applyFont="1" applyBorder="1" applyAlignment="1">
      <alignment horizontal="center"/>
    </xf>
    <xf numFmtId="0" fontId="14" fillId="3" borderId="26" xfId="0" applyFont="1" applyFill="1" applyBorder="1" applyAlignment="1">
      <alignment horizontal="center" vertical="center"/>
    </xf>
    <xf numFmtId="0" fontId="14" fillId="3" borderId="27" xfId="0" applyFont="1" applyFill="1" applyBorder="1" applyAlignment="1">
      <alignment horizontal="center" vertical="center"/>
    </xf>
    <xf numFmtId="0" fontId="14" fillId="3" borderId="42" xfId="0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13" fillId="0" borderId="36" xfId="0" applyFont="1" applyBorder="1" applyAlignment="1">
      <alignment vertical="center"/>
    </xf>
    <xf numFmtId="0" fontId="13" fillId="0" borderId="37" xfId="0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13" fillId="0" borderId="13" xfId="0" applyFont="1" applyBorder="1" applyAlignment="1">
      <alignment horizontal="left" vertical="top" wrapText="1" indent="1"/>
    </xf>
    <xf numFmtId="0" fontId="13" fillId="0" borderId="0" xfId="0" applyFont="1" applyBorder="1" applyAlignment="1">
      <alignment horizontal="left" vertical="top" wrapText="1" indent="1"/>
    </xf>
    <xf numFmtId="0" fontId="13" fillId="0" borderId="14" xfId="0" applyFont="1" applyBorder="1" applyAlignment="1">
      <alignment horizontal="left" vertical="top" wrapText="1" indent="1"/>
    </xf>
    <xf numFmtId="0" fontId="13" fillId="0" borderId="33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4" borderId="22" xfId="0" applyFont="1" applyFill="1" applyBorder="1" applyAlignment="1">
      <alignment horizontal="left" vertical="top" wrapText="1"/>
    </xf>
    <xf numFmtId="0" fontId="13" fillId="4" borderId="18" xfId="0" applyFont="1" applyFill="1" applyBorder="1" applyAlignment="1">
      <alignment horizontal="left" vertical="top" wrapText="1"/>
    </xf>
    <xf numFmtId="0" fontId="13" fillId="4" borderId="0" xfId="0" applyFont="1" applyFill="1" applyBorder="1" applyAlignment="1">
      <alignment horizontal="left" vertical="top" wrapText="1"/>
    </xf>
    <xf numFmtId="0" fontId="13" fillId="4" borderId="14" xfId="0" applyFont="1" applyFill="1" applyBorder="1" applyAlignment="1">
      <alignment horizontal="left" vertical="top" wrapText="1"/>
    </xf>
    <xf numFmtId="0" fontId="13" fillId="4" borderId="21" xfId="0" applyFont="1" applyFill="1" applyBorder="1" applyAlignment="1">
      <alignment horizontal="left" vertical="top" wrapText="1"/>
    </xf>
    <xf numFmtId="0" fontId="13" fillId="4" borderId="16" xfId="0" applyFont="1" applyFill="1" applyBorder="1" applyAlignment="1">
      <alignment horizontal="left" vertical="top" wrapText="1"/>
    </xf>
    <xf numFmtId="0" fontId="13" fillId="0" borderId="40" xfId="0" applyFont="1" applyBorder="1" applyAlignment="1">
      <alignment vertical="center"/>
    </xf>
    <xf numFmtId="0" fontId="13" fillId="0" borderId="41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left" vertical="top"/>
    </xf>
    <xf numFmtId="0" fontId="13" fillId="0" borderId="22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0" fontId="13" fillId="0" borderId="13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/>
    </xf>
    <xf numFmtId="0" fontId="13" fillId="0" borderId="15" xfId="0" applyFont="1" applyBorder="1" applyAlignment="1">
      <alignment horizontal="left" vertical="top"/>
    </xf>
    <xf numFmtId="0" fontId="13" fillId="0" borderId="21" xfId="0" applyFont="1" applyBorder="1" applyAlignment="1">
      <alignment horizontal="left" vertical="top"/>
    </xf>
    <xf numFmtId="0" fontId="13" fillId="0" borderId="39" xfId="0" applyFont="1" applyBorder="1" applyAlignment="1">
      <alignment horizontal="left" vertical="top"/>
    </xf>
    <xf numFmtId="0" fontId="13" fillId="0" borderId="17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left" vertical="top" wrapText="1"/>
    </xf>
    <xf numFmtId="0" fontId="13" fillId="0" borderId="39" xfId="0" applyFont="1" applyBorder="1" applyAlignment="1">
      <alignment horizontal="left" vertical="top" wrapText="1"/>
    </xf>
    <xf numFmtId="0" fontId="47" fillId="10" borderId="82" xfId="0" applyFont="1" applyFill="1" applyBorder="1" applyAlignment="1">
      <alignment horizontal="center" vertical="center"/>
    </xf>
    <xf numFmtId="0" fontId="47" fillId="10" borderId="81" xfId="0" applyFont="1" applyFill="1" applyBorder="1" applyAlignment="1">
      <alignment horizontal="center" vertical="center"/>
    </xf>
    <xf numFmtId="0" fontId="13" fillId="2" borderId="50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5" fillId="2" borderId="43" xfId="0" applyFont="1" applyFill="1" applyBorder="1" applyAlignment="1">
      <alignment horizontal="left" vertical="center"/>
    </xf>
    <xf numFmtId="0" fontId="15" fillId="2" borderId="20" xfId="0" applyFont="1" applyFill="1" applyBorder="1" applyAlignment="1">
      <alignment horizontal="left" vertical="center"/>
    </xf>
    <xf numFmtId="0" fontId="34" fillId="0" borderId="71" xfId="0" applyFont="1" applyBorder="1" applyAlignment="1">
      <alignment horizontal="right" vertical="top" wrapText="1"/>
    </xf>
    <xf numFmtId="0" fontId="34" fillId="0" borderId="72" xfId="0" applyFont="1" applyBorder="1" applyAlignment="1">
      <alignment horizontal="right" vertical="top" wrapText="1"/>
    </xf>
    <xf numFmtId="0" fontId="34" fillId="0" borderId="0" xfId="0" applyFont="1" applyBorder="1" applyAlignment="1">
      <alignment horizontal="right" vertical="top" wrapText="1"/>
    </xf>
    <xf numFmtId="0" fontId="34" fillId="0" borderId="73" xfId="0" applyFont="1" applyBorder="1" applyAlignment="1">
      <alignment horizontal="right" vertical="top" wrapText="1"/>
    </xf>
    <xf numFmtId="0" fontId="34" fillId="0" borderId="68" xfId="0" applyFont="1" applyBorder="1" applyAlignment="1">
      <alignment horizontal="right" vertical="top" wrapText="1"/>
    </xf>
    <xf numFmtId="0" fontId="34" fillId="0" borderId="75" xfId="0" applyFont="1" applyBorder="1" applyAlignment="1">
      <alignment horizontal="right" vertical="top" wrapText="1"/>
    </xf>
    <xf numFmtId="49" fontId="15" fillId="0" borderId="43" xfId="0" applyNumberFormat="1" applyFont="1" applyBorder="1" applyAlignment="1">
      <alignment horizontal="left" vertical="center"/>
    </xf>
    <xf numFmtId="49" fontId="15" fillId="0" borderId="20" xfId="0" applyNumberFormat="1" applyFont="1" applyBorder="1" applyAlignment="1">
      <alignment horizontal="left" vertical="center"/>
    </xf>
    <xf numFmtId="0" fontId="15" fillId="0" borderId="64" xfId="0" applyFont="1" applyBorder="1" applyAlignment="1">
      <alignment horizontal="left" vertical="center"/>
    </xf>
    <xf numFmtId="0" fontId="15" fillId="0" borderId="62" xfId="0" applyFont="1" applyBorder="1" applyAlignment="1">
      <alignment horizontal="left" vertical="center"/>
    </xf>
    <xf numFmtId="0" fontId="31" fillId="0" borderId="74" xfId="0" applyFont="1" applyBorder="1" applyAlignment="1">
      <alignment horizontal="left" vertical="center" wrapText="1"/>
    </xf>
    <xf numFmtId="0" fontId="32" fillId="0" borderId="68" xfId="0" applyFont="1" applyBorder="1" applyAlignment="1">
      <alignment horizontal="left" vertical="center" wrapText="1"/>
    </xf>
    <xf numFmtId="0" fontId="14" fillId="3" borderId="85" xfId="0" applyFont="1" applyFill="1" applyBorder="1" applyAlignment="1">
      <alignment vertical="center"/>
    </xf>
    <xf numFmtId="0" fontId="14" fillId="3" borderId="68" xfId="0" applyFont="1" applyFill="1" applyBorder="1" applyAlignment="1">
      <alignment vertical="center"/>
    </xf>
    <xf numFmtId="0" fontId="13" fillId="2" borderId="48" xfId="0" applyFont="1" applyFill="1" applyBorder="1" applyAlignment="1">
      <alignment horizontal="left" vertical="center" wrapText="1"/>
    </xf>
    <xf numFmtId="0" fontId="13" fillId="2" borderId="19" xfId="0" applyFont="1" applyFill="1" applyBorder="1" applyAlignment="1">
      <alignment horizontal="left" vertical="center" wrapText="1"/>
    </xf>
    <xf numFmtId="0" fontId="13" fillId="2" borderId="50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23" fillId="2" borderId="77" xfId="0" applyFont="1" applyFill="1" applyBorder="1" applyAlignment="1">
      <alignment horizontal="left" vertical="center" wrapText="1"/>
    </xf>
    <xf numFmtId="0" fontId="23" fillId="2" borderId="71" xfId="0" applyFont="1" applyFill="1" applyBorder="1" applyAlignment="1">
      <alignment horizontal="left" vertical="center" wrapText="1"/>
    </xf>
    <xf numFmtId="0" fontId="23" fillId="2" borderId="44" xfId="0" applyFont="1" applyFill="1" applyBorder="1" applyAlignment="1">
      <alignment horizontal="left" vertical="center" wrapText="1"/>
    </xf>
    <xf numFmtId="0" fontId="23" fillId="2" borderId="32" xfId="0" applyFont="1" applyFill="1" applyBorder="1" applyAlignment="1">
      <alignment horizontal="left" vertical="center" wrapText="1"/>
    </xf>
    <xf numFmtId="165" fontId="15" fillId="2" borderId="49" xfId="0" applyNumberFormat="1" applyFont="1" applyFill="1" applyBorder="1" applyAlignment="1">
      <alignment horizontal="center" vertical="center"/>
    </xf>
    <xf numFmtId="165" fontId="15" fillId="2" borderId="51" xfId="0" applyNumberFormat="1" applyFont="1" applyFill="1" applyBorder="1" applyAlignment="1">
      <alignment horizontal="center" vertical="center"/>
    </xf>
    <xf numFmtId="0" fontId="13" fillId="0" borderId="78" xfId="0" applyFont="1" applyBorder="1" applyAlignment="1">
      <alignment vertical="center"/>
    </xf>
    <xf numFmtId="0" fontId="13" fillId="0" borderId="79" xfId="0" applyFont="1" applyBorder="1" applyAlignment="1">
      <alignment vertical="center"/>
    </xf>
    <xf numFmtId="0" fontId="13" fillId="0" borderId="62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46" fillId="11" borderId="82" xfId="0" applyFont="1" applyFill="1" applyBorder="1" applyAlignment="1">
      <alignment horizontal="center"/>
    </xf>
    <xf numFmtId="0" fontId="46" fillId="11" borderId="81" xfId="0" applyFont="1" applyFill="1" applyBorder="1" applyAlignment="1">
      <alignment horizontal="center"/>
    </xf>
    <xf numFmtId="0" fontId="22" fillId="0" borderId="0" xfId="0" applyFont="1" applyAlignment="1">
      <alignment horizontal="center" vertical="center"/>
    </xf>
    <xf numFmtId="8" fontId="47" fillId="10" borderId="82" xfId="0" applyNumberFormat="1" applyFont="1" applyFill="1" applyBorder="1" applyAlignment="1">
      <alignment horizontal="center" vertical="center"/>
    </xf>
    <xf numFmtId="8" fontId="47" fillId="10" borderId="81" xfId="0" applyNumberFormat="1" applyFont="1" applyFill="1" applyBorder="1" applyAlignment="1">
      <alignment horizontal="center" vertical="center"/>
    </xf>
    <xf numFmtId="0" fontId="36" fillId="0" borderId="71" xfId="0" applyFont="1" applyBorder="1" applyAlignment="1">
      <alignment horizontal="right" vertical="top" wrapText="1"/>
    </xf>
    <xf numFmtId="0" fontId="36" fillId="0" borderId="72" xfId="0" applyFont="1" applyBorder="1" applyAlignment="1">
      <alignment horizontal="right" vertical="top" wrapText="1"/>
    </xf>
    <xf numFmtId="0" fontId="36" fillId="0" borderId="0" xfId="0" applyFont="1" applyBorder="1" applyAlignment="1">
      <alignment horizontal="right" vertical="top" wrapText="1"/>
    </xf>
    <xf numFmtId="0" fontId="36" fillId="0" borderId="73" xfId="0" applyFont="1" applyBorder="1" applyAlignment="1">
      <alignment horizontal="right" vertical="top" wrapText="1"/>
    </xf>
    <xf numFmtId="0" fontId="36" fillId="0" borderId="68" xfId="0" applyFont="1" applyBorder="1" applyAlignment="1">
      <alignment horizontal="right" vertical="top" wrapText="1"/>
    </xf>
    <xf numFmtId="0" fontId="36" fillId="0" borderId="75" xfId="0" applyFont="1" applyBorder="1" applyAlignment="1">
      <alignment horizontal="right" vertical="top" wrapText="1"/>
    </xf>
    <xf numFmtId="0" fontId="14" fillId="3" borderId="13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38" fillId="0" borderId="71" xfId="0" applyFont="1" applyBorder="1" applyAlignment="1">
      <alignment horizontal="right" vertical="top" wrapText="1"/>
    </xf>
    <xf numFmtId="0" fontId="38" fillId="0" borderId="72" xfId="0" applyFont="1" applyBorder="1" applyAlignment="1">
      <alignment horizontal="right" vertical="top" wrapText="1"/>
    </xf>
    <xf numFmtId="0" fontId="38" fillId="0" borderId="0" xfId="0" applyFont="1" applyBorder="1" applyAlignment="1">
      <alignment horizontal="right" vertical="top" wrapText="1"/>
    </xf>
    <xf numFmtId="0" fontId="38" fillId="0" borderId="73" xfId="0" applyFont="1" applyBorder="1" applyAlignment="1">
      <alignment horizontal="right" vertical="top" wrapText="1"/>
    </xf>
    <xf numFmtId="0" fontId="38" fillId="0" borderId="68" xfId="0" applyFont="1" applyBorder="1" applyAlignment="1">
      <alignment horizontal="right" vertical="top" wrapText="1"/>
    </xf>
    <xf numFmtId="0" fontId="38" fillId="0" borderId="75" xfId="0" applyFont="1" applyBorder="1" applyAlignment="1">
      <alignment horizontal="right" vertical="top" wrapText="1"/>
    </xf>
    <xf numFmtId="0" fontId="4" fillId="10" borderId="15" xfId="0" applyFont="1" applyFill="1" applyBorder="1" applyAlignment="1">
      <alignment horizontal="center" vertical="center"/>
    </xf>
    <xf numFmtId="0" fontId="4" fillId="10" borderId="21" xfId="0" applyFont="1" applyFill="1" applyBorder="1" applyAlignment="1">
      <alignment horizontal="center" vertical="center"/>
    </xf>
    <xf numFmtId="0" fontId="40" fillId="0" borderId="71" xfId="0" applyFont="1" applyBorder="1" applyAlignment="1">
      <alignment horizontal="right" vertical="top" wrapText="1"/>
    </xf>
    <xf numFmtId="0" fontId="40" fillId="0" borderId="72" xfId="0" applyFont="1" applyBorder="1" applyAlignment="1">
      <alignment horizontal="right" vertical="top" wrapText="1"/>
    </xf>
    <xf numFmtId="0" fontId="40" fillId="0" borderId="0" xfId="0" applyFont="1" applyBorder="1" applyAlignment="1">
      <alignment horizontal="right" vertical="top" wrapText="1"/>
    </xf>
    <xf numFmtId="0" fontId="40" fillId="0" borderId="73" xfId="0" applyFont="1" applyBorder="1" applyAlignment="1">
      <alignment horizontal="right" vertical="top" wrapText="1"/>
    </xf>
    <xf numFmtId="0" fontId="40" fillId="0" borderId="68" xfId="0" applyFont="1" applyBorder="1" applyAlignment="1">
      <alignment horizontal="right" vertical="top" wrapText="1"/>
    </xf>
    <xf numFmtId="0" fontId="40" fillId="0" borderId="75" xfId="0" applyFont="1" applyBorder="1" applyAlignment="1">
      <alignment horizontal="right" vertical="top" wrapText="1"/>
    </xf>
    <xf numFmtId="0" fontId="44" fillId="10" borderId="82" xfId="0" applyFont="1" applyFill="1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43" fillId="10" borderId="82" xfId="0" applyFont="1" applyFill="1" applyBorder="1" applyAlignment="1">
      <alignment horizontal="center"/>
    </xf>
    <xf numFmtId="0" fontId="49" fillId="2" borderId="82" xfId="0" applyFont="1" applyFill="1" applyBorder="1" applyAlignment="1">
      <alignment horizontal="center"/>
    </xf>
    <xf numFmtId="0" fontId="49" fillId="0" borderId="81" xfId="0" applyFont="1" applyBorder="1" applyAlignment="1">
      <alignment horizontal="center"/>
    </xf>
    <xf numFmtId="0" fontId="49" fillId="2" borderId="74" xfId="0" applyFont="1" applyFill="1" applyBorder="1" applyAlignment="1">
      <alignment horizontal="center"/>
    </xf>
    <xf numFmtId="0" fontId="49" fillId="0" borderId="75" xfId="0" applyFont="1" applyBorder="1" applyAlignment="1">
      <alignment horizontal="center"/>
    </xf>
    <xf numFmtId="0" fontId="48" fillId="3" borderId="82" xfId="0" applyFont="1" applyFill="1" applyBorder="1" applyAlignment="1">
      <alignment horizontal="center"/>
    </xf>
    <xf numFmtId="0" fontId="48" fillId="0" borderId="80" xfId="0" applyFont="1" applyBorder="1" applyAlignment="1">
      <alignment horizontal="center"/>
    </xf>
    <xf numFmtId="0" fontId="0" fillId="8" borderId="71" xfId="0" applyFont="1" applyFill="1" applyBorder="1" applyAlignment="1">
      <alignment horizontal="right" vertical="top" wrapText="1"/>
    </xf>
    <xf numFmtId="0" fontId="0" fillId="8" borderId="72" xfId="0" applyFont="1" applyFill="1" applyBorder="1" applyAlignment="1">
      <alignment horizontal="right" vertical="top" wrapText="1"/>
    </xf>
    <xf numFmtId="0" fontId="0" fillId="8" borderId="0" xfId="0" applyFont="1" applyFill="1" applyBorder="1" applyAlignment="1">
      <alignment horizontal="right" vertical="top" wrapText="1"/>
    </xf>
    <xf numFmtId="0" fontId="0" fillId="8" borderId="73" xfId="0" applyFont="1" applyFill="1" applyBorder="1" applyAlignment="1">
      <alignment horizontal="right" vertical="top" wrapText="1"/>
    </xf>
    <xf numFmtId="0" fontId="0" fillId="8" borderId="68" xfId="0" applyFont="1" applyFill="1" applyBorder="1" applyAlignment="1">
      <alignment horizontal="right" vertical="top" wrapText="1"/>
    </xf>
    <xf numFmtId="0" fontId="0" fillId="8" borderId="75" xfId="0" applyFont="1" applyFill="1" applyBorder="1" applyAlignment="1">
      <alignment horizontal="right" vertical="top" wrapText="1"/>
    </xf>
  </cellXfs>
  <cellStyles count="606">
    <cellStyle name="Currency" xfId="604" builtinId="4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7" builtinId="9" hidden="1"/>
    <cellStyle name="Followed Hyperlink" xfId="548" builtinId="9" hidden="1"/>
    <cellStyle name="Followed Hyperlink" xfId="549" builtinId="9" hidden="1"/>
    <cellStyle name="Followed Hyperlink" xfId="550" builtinId="9" hidden="1"/>
    <cellStyle name="Followed Hyperlink" xfId="551" builtinId="9" hidden="1"/>
    <cellStyle name="Followed Hyperlink" xfId="552" builtinId="9" hidden="1"/>
    <cellStyle name="Followed Hyperlink" xfId="553" builtinId="9" hidden="1"/>
    <cellStyle name="Followed Hyperlink" xfId="554" builtinId="9" hidden="1"/>
    <cellStyle name="Followed Hyperlink" xfId="555" builtinId="9" hidden="1"/>
    <cellStyle name="Followed Hyperlink" xfId="556" builtinId="9" hidden="1"/>
    <cellStyle name="Followed Hyperlink" xfId="557" builtinId="9" hidden="1"/>
    <cellStyle name="Followed Hyperlink" xfId="558" builtinId="9" hidden="1"/>
    <cellStyle name="Followed Hyperlink" xfId="559" builtinId="9" hidden="1"/>
    <cellStyle name="Followed Hyperlink" xfId="560" builtinId="9" hidden="1"/>
    <cellStyle name="Followed Hyperlink" xfId="561" builtinId="9" hidden="1"/>
    <cellStyle name="Followed Hyperlink" xfId="562" builtinId="9" hidden="1"/>
    <cellStyle name="Followed Hyperlink" xfId="563" builtinId="9" hidden="1"/>
    <cellStyle name="Followed Hyperlink" xfId="564" builtinId="9" hidden="1"/>
    <cellStyle name="Followed Hyperlink" xfId="565" builtinId="9" hidden="1"/>
    <cellStyle name="Followed Hyperlink" xfId="566" builtinId="9" hidden="1"/>
    <cellStyle name="Followed Hyperlink" xfId="567" builtinId="9" hidden="1"/>
    <cellStyle name="Followed Hyperlink" xfId="568" builtinId="9" hidden="1"/>
    <cellStyle name="Followed Hyperlink" xfId="569" builtinId="9" hidden="1"/>
    <cellStyle name="Followed Hyperlink" xfId="570" builtinId="9" hidden="1"/>
    <cellStyle name="Followed Hyperlink" xfId="571" builtinId="9" hidden="1"/>
    <cellStyle name="Followed Hyperlink" xfId="572" builtinId="9" hidden="1"/>
    <cellStyle name="Followed Hyperlink" xfId="573" builtinId="9" hidden="1"/>
    <cellStyle name="Followed Hyperlink" xfId="574" builtinId="9" hidden="1"/>
    <cellStyle name="Followed Hyperlink" xfId="575" builtinId="9" hidden="1"/>
    <cellStyle name="Followed Hyperlink" xfId="576" builtinId="9" hidden="1"/>
    <cellStyle name="Followed Hyperlink" xfId="577" builtinId="9" hidden="1"/>
    <cellStyle name="Followed Hyperlink" xfId="578" builtinId="9" hidden="1"/>
    <cellStyle name="Followed Hyperlink" xfId="579" builtinId="9" hidden="1"/>
    <cellStyle name="Followed Hyperlink" xfId="580" builtinId="9" hidden="1"/>
    <cellStyle name="Followed Hyperlink" xfId="581" builtinId="9" hidden="1"/>
    <cellStyle name="Followed Hyperlink" xfId="582" builtinId="9" hidden="1"/>
    <cellStyle name="Followed Hyperlink" xfId="583" builtinId="9" hidden="1"/>
    <cellStyle name="Followed Hyperlink" xfId="584" builtinId="9" hidden="1"/>
    <cellStyle name="Followed Hyperlink" xfId="585" builtinId="9" hidden="1"/>
    <cellStyle name="Followed Hyperlink" xfId="586" builtinId="9" hidden="1"/>
    <cellStyle name="Followed Hyperlink" xfId="587" builtinId="9" hidden="1"/>
    <cellStyle name="Followed Hyperlink" xfId="588" builtinId="9" hidden="1"/>
    <cellStyle name="Followed Hyperlink" xfId="589" builtinId="9" hidden="1"/>
    <cellStyle name="Followed Hyperlink" xfId="590" builtinId="9" hidden="1"/>
    <cellStyle name="Followed Hyperlink" xfId="591" builtinId="9" hidden="1"/>
    <cellStyle name="Followed Hyperlink" xfId="592" builtinId="9" hidden="1"/>
    <cellStyle name="Followed Hyperlink" xfId="593" builtinId="9" hidden="1"/>
    <cellStyle name="Followed Hyperlink" xfId="594" builtinId="9" hidden="1"/>
    <cellStyle name="Followed Hyperlink" xfId="595" builtinId="9" hidden="1"/>
    <cellStyle name="Followed Hyperlink" xfId="596" builtinId="9" hidden="1"/>
    <cellStyle name="Followed Hyperlink" xfId="597" builtinId="9" hidden="1"/>
    <cellStyle name="Followed Hyperlink" xfId="598" builtinId="9" hidden="1"/>
    <cellStyle name="Followed Hyperlink" xfId="599" builtinId="9" hidden="1"/>
    <cellStyle name="Followed Hyperlink" xfId="600" builtinId="9" hidden="1"/>
    <cellStyle name="Followed Hyperlink" xfId="601" builtinId="9" hidden="1"/>
    <cellStyle name="Followed Hyperlink" xfId="602" builtinId="9" hidden="1"/>
    <cellStyle name="Followed Hyperlink" xfId="603" builtinId="9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/>
    <cellStyle name="Hyperlink 2" xfId="1" xr:uid="{00000000-0005-0000-0000-000055020000}"/>
    <cellStyle name="Hyperlink 3" xfId="2" xr:uid="{00000000-0005-0000-0000-000056020000}"/>
    <cellStyle name="Hyperlink 3 2" xfId="3" xr:uid="{00000000-0005-0000-0000-000057020000}"/>
    <cellStyle name="Normal" xfId="0" builtinId="0"/>
    <cellStyle name="Normal 2" xfId="4" xr:uid="{00000000-0005-0000-0000-000059020000}"/>
    <cellStyle name="Normal 2 2" xfId="605" xr:uid="{4414C2E3-D6B7-475E-8F93-D4EF088B64C3}"/>
    <cellStyle name="Normal 3" xfId="5" xr:uid="{00000000-0005-0000-0000-00005A020000}"/>
    <cellStyle name="Normal 3 2" xfId="6" xr:uid="{00000000-0005-0000-0000-00005B020000}"/>
    <cellStyle name="Normal 4" xfId="7" xr:uid="{00000000-0005-0000-0000-00005C020000}"/>
  </cellStyles>
  <dxfs count="184"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</dxfs>
  <tableStyles count="0" defaultTableStyle="TableStyleMedium9" defaultPivotStyle="PivotStyleMedium4"/>
  <colors>
    <mruColors>
      <color rgb="FFFFFD78"/>
      <color rgb="FFFF00FF"/>
      <color rgb="FF00FA00"/>
      <color rgb="FF009051"/>
      <color rgb="FF941651"/>
      <color rgb="FF942093"/>
      <color rgb="FF31859C"/>
      <color rgb="FFFF9933"/>
      <color rgb="FFFF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3</xdr:col>
      <xdr:colOff>303956</xdr:colOff>
      <xdr:row>1</xdr:row>
      <xdr:rowOff>191735</xdr:rowOff>
    </xdr:to>
    <xdr:pic>
      <xdr:nvPicPr>
        <xdr:cNvPr id="5" name="Picture 4" descr="Zents">
          <a:extLst>
            <a:ext uri="{FF2B5EF4-FFF2-40B4-BE49-F238E27FC236}">
              <a16:creationId xmlns:a16="http://schemas.microsoft.com/office/drawing/2014/main" id="{F8CD821C-AA31-C44C-892B-0A8BA9989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2882056" cy="115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25775</xdr:colOff>
      <xdr:row>1</xdr:row>
      <xdr:rowOff>50800</xdr:rowOff>
    </xdr:from>
    <xdr:to>
      <xdr:col>3</xdr:col>
      <xdr:colOff>533908</xdr:colOff>
      <xdr:row>2</xdr:row>
      <xdr:rowOff>258</xdr:rowOff>
    </xdr:to>
    <xdr:pic>
      <xdr:nvPicPr>
        <xdr:cNvPr id="4" name="Picture 3" descr="Zents">
          <a:extLst>
            <a:ext uri="{FF2B5EF4-FFF2-40B4-BE49-F238E27FC236}">
              <a16:creationId xmlns:a16="http://schemas.microsoft.com/office/drawing/2014/main" id="{9FFE3AE8-E7FD-40BC-B399-B578D23BC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75" y="50800"/>
          <a:ext cx="2583046" cy="111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25775</xdr:colOff>
      <xdr:row>1</xdr:row>
      <xdr:rowOff>50800</xdr:rowOff>
    </xdr:from>
    <xdr:to>
      <xdr:col>3</xdr:col>
      <xdr:colOff>532371</xdr:colOff>
      <xdr:row>2</xdr:row>
      <xdr:rowOff>258</xdr:rowOff>
    </xdr:to>
    <xdr:pic>
      <xdr:nvPicPr>
        <xdr:cNvPr id="4" name="Picture 3" descr="Zents">
          <a:extLst>
            <a:ext uri="{FF2B5EF4-FFF2-40B4-BE49-F238E27FC236}">
              <a16:creationId xmlns:a16="http://schemas.microsoft.com/office/drawing/2014/main" id="{F818AFC7-5176-4883-8B77-245FB62D2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75" y="50800"/>
          <a:ext cx="2881496" cy="114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25775</xdr:colOff>
      <xdr:row>1</xdr:row>
      <xdr:rowOff>50800</xdr:rowOff>
    </xdr:from>
    <xdr:to>
      <xdr:col>3</xdr:col>
      <xdr:colOff>535455</xdr:colOff>
      <xdr:row>2</xdr:row>
      <xdr:rowOff>258</xdr:rowOff>
    </xdr:to>
    <xdr:pic>
      <xdr:nvPicPr>
        <xdr:cNvPr id="5" name="Picture 3" descr="Zents">
          <a:extLst>
            <a:ext uri="{FF2B5EF4-FFF2-40B4-BE49-F238E27FC236}">
              <a16:creationId xmlns:a16="http://schemas.microsoft.com/office/drawing/2014/main" id="{79C2BACB-9C8C-4118-B8B8-AA902F76E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75" y="50800"/>
          <a:ext cx="2884580" cy="114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25775</xdr:colOff>
      <xdr:row>1</xdr:row>
      <xdr:rowOff>50800</xdr:rowOff>
    </xdr:from>
    <xdr:to>
      <xdr:col>3</xdr:col>
      <xdr:colOff>532371</xdr:colOff>
      <xdr:row>2</xdr:row>
      <xdr:rowOff>258</xdr:rowOff>
    </xdr:to>
    <xdr:pic>
      <xdr:nvPicPr>
        <xdr:cNvPr id="5" name="Picture 3" descr="Zents">
          <a:extLst>
            <a:ext uri="{FF2B5EF4-FFF2-40B4-BE49-F238E27FC236}">
              <a16:creationId xmlns:a16="http://schemas.microsoft.com/office/drawing/2014/main" id="{4BC39412-9E68-4F8A-A400-D9D115382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75" y="50800"/>
          <a:ext cx="2881496" cy="114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25775</xdr:colOff>
      <xdr:row>1</xdr:row>
      <xdr:rowOff>50800</xdr:rowOff>
    </xdr:from>
    <xdr:to>
      <xdr:col>3</xdr:col>
      <xdr:colOff>532371</xdr:colOff>
      <xdr:row>2</xdr:row>
      <xdr:rowOff>258</xdr:rowOff>
    </xdr:to>
    <xdr:pic>
      <xdr:nvPicPr>
        <xdr:cNvPr id="3" name="Picture 3" descr="Zents">
          <a:extLst>
            <a:ext uri="{FF2B5EF4-FFF2-40B4-BE49-F238E27FC236}">
              <a16:creationId xmlns:a16="http://schemas.microsoft.com/office/drawing/2014/main" id="{EE83FF51-551F-6647-AC1B-D546EB9AA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75" y="50800"/>
          <a:ext cx="2881496" cy="114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249977111117893"/>
    <pageSetUpPr autoPageBreaks="0" fitToPage="1"/>
  </sheetPr>
  <dimension ref="A2:I55"/>
  <sheetViews>
    <sheetView showGridLines="0" tabSelected="1" zoomScaleNormal="100" workbookViewId="0">
      <selection activeCell="H7" sqref="H7"/>
    </sheetView>
  </sheetViews>
  <sheetFormatPr defaultColWidth="10.85546875" defaultRowHeight="12.75"/>
  <cols>
    <col min="1" max="1" width="9.28515625" style="1" customWidth="1"/>
    <col min="2" max="2" width="11.42578125" style="1" customWidth="1"/>
    <col min="3" max="3" width="13" style="1" customWidth="1"/>
    <col min="4" max="4" width="11.42578125" style="1" customWidth="1"/>
    <col min="5" max="5" width="57.28515625" style="1" customWidth="1"/>
    <col min="6" max="6" width="1.140625" style="1" customWidth="1"/>
    <col min="7" max="7" width="30.42578125" style="12" bestFit="1" customWidth="1"/>
    <col min="8" max="16384" width="10.85546875" style="1"/>
  </cols>
  <sheetData>
    <row r="2" spans="1:6" s="72" customFormat="1" ht="18.95" customHeight="1">
      <c r="E2" s="255"/>
    </row>
    <row r="3" spans="1:6" s="72" customFormat="1" ht="6" customHeight="1"/>
    <row r="4" spans="1:6" s="72" customFormat="1" ht="21.75" customHeight="1">
      <c r="A4" s="329" t="s">
        <v>100</v>
      </c>
      <c r="B4" s="329"/>
      <c r="C4" s="329"/>
      <c r="D4" s="329"/>
      <c r="E4" s="200" t="s">
        <v>270</v>
      </c>
      <c r="F4" s="174"/>
    </row>
    <row r="5" spans="1:6" s="72" customFormat="1" ht="12.95" customHeight="1">
      <c r="E5" s="174"/>
      <c r="F5" s="174"/>
    </row>
    <row r="6" spans="1:6" s="2" customFormat="1" ht="11.1" customHeight="1">
      <c r="A6" s="326" t="s">
        <v>0</v>
      </c>
      <c r="B6" s="327"/>
      <c r="C6" s="327"/>
      <c r="D6" s="327"/>
      <c r="E6" s="328"/>
    </row>
    <row r="7" spans="1:6" s="2" customFormat="1" ht="20.100000000000001" customHeight="1">
      <c r="A7" s="331" t="s">
        <v>445</v>
      </c>
      <c r="B7" s="332"/>
      <c r="C7" s="332"/>
      <c r="D7" s="333"/>
      <c r="E7" s="44"/>
    </row>
    <row r="8" spans="1:6" s="2" customFormat="1" ht="20.100000000000001" customHeight="1">
      <c r="A8" s="337" t="s">
        <v>448</v>
      </c>
      <c r="B8" s="338"/>
      <c r="C8" s="338"/>
      <c r="D8" s="339"/>
      <c r="E8" s="45"/>
    </row>
    <row r="9" spans="1:6" s="2" customFormat="1" ht="20.100000000000001" customHeight="1">
      <c r="A9" s="346" t="s">
        <v>447</v>
      </c>
      <c r="B9" s="347"/>
      <c r="C9" s="347"/>
      <c r="D9" s="348"/>
      <c r="E9" s="45"/>
    </row>
    <row r="10" spans="1:6" s="2" customFormat="1" ht="20.100000000000001" customHeight="1">
      <c r="A10" s="40" t="s">
        <v>3</v>
      </c>
      <c r="B10" s="41"/>
      <c r="C10" s="41"/>
      <c r="D10" s="42"/>
      <c r="E10" s="43"/>
    </row>
    <row r="11" spans="1:6" s="2" customFormat="1" ht="20.100000000000001" customHeight="1">
      <c r="A11" s="331" t="s">
        <v>2</v>
      </c>
      <c r="B11" s="332"/>
      <c r="C11" s="332"/>
      <c r="D11" s="333"/>
      <c r="E11" s="46"/>
    </row>
    <row r="12" spans="1:6" s="2" customFormat="1" ht="20.100000000000001" customHeight="1">
      <c r="A12" s="337" t="s">
        <v>1</v>
      </c>
      <c r="B12" s="338"/>
      <c r="C12" s="338"/>
      <c r="D12" s="339"/>
      <c r="E12" s="49"/>
    </row>
    <row r="13" spans="1:6" s="2" customFormat="1" ht="11.1" customHeight="1">
      <c r="A13" s="351" t="s">
        <v>5</v>
      </c>
      <c r="B13" s="352"/>
      <c r="C13" s="352"/>
      <c r="D13" s="353"/>
      <c r="E13" s="47"/>
    </row>
    <row r="14" spans="1:6" s="2" customFormat="1" ht="11.1" customHeight="1">
      <c r="A14" s="354"/>
      <c r="B14" s="355"/>
      <c r="C14" s="355"/>
      <c r="D14" s="356"/>
      <c r="E14" s="44"/>
    </row>
    <row r="15" spans="1:6" s="2" customFormat="1" ht="11.1" customHeight="1">
      <c r="A15" s="354"/>
      <c r="B15" s="355"/>
      <c r="C15" s="355"/>
      <c r="D15" s="356"/>
      <c r="E15" s="45"/>
    </row>
    <row r="16" spans="1:6" s="2" customFormat="1" ht="11.1" customHeight="1">
      <c r="A16" s="357"/>
      <c r="B16" s="358"/>
      <c r="C16" s="358"/>
      <c r="D16" s="359"/>
      <c r="E16" s="48"/>
    </row>
    <row r="17" spans="1:5" s="2" customFormat="1" ht="11.1" customHeight="1">
      <c r="A17" s="360" t="s">
        <v>446</v>
      </c>
      <c r="B17" s="361"/>
      <c r="C17" s="361"/>
      <c r="D17" s="362"/>
      <c r="E17" s="44"/>
    </row>
    <row r="18" spans="1:5" s="2" customFormat="1" ht="11.1" customHeight="1">
      <c r="A18" s="363"/>
      <c r="B18" s="364"/>
      <c r="C18" s="364"/>
      <c r="D18" s="365"/>
      <c r="E18" s="44"/>
    </row>
    <row r="19" spans="1:5" s="2" customFormat="1" ht="11.1" customHeight="1">
      <c r="A19" s="363"/>
      <c r="B19" s="364"/>
      <c r="C19" s="364"/>
      <c r="D19" s="365"/>
      <c r="E19" s="50"/>
    </row>
    <row r="20" spans="1:5" s="2" customFormat="1" ht="11.1" customHeight="1">
      <c r="A20" s="366"/>
      <c r="B20" s="367"/>
      <c r="C20" s="367"/>
      <c r="D20" s="368"/>
      <c r="E20" s="48"/>
    </row>
    <row r="21" spans="1:5" s="2" customFormat="1" ht="11.1" customHeight="1">
      <c r="A21" s="326" t="s">
        <v>141</v>
      </c>
      <c r="B21" s="327"/>
      <c r="C21" s="327"/>
      <c r="D21" s="327"/>
      <c r="E21" s="328"/>
    </row>
    <row r="22" spans="1:5" s="2" customFormat="1" ht="11.1" customHeight="1">
      <c r="A22" s="349" t="s">
        <v>98</v>
      </c>
      <c r="B22" s="350"/>
      <c r="C22" s="350"/>
      <c r="D22" s="28"/>
      <c r="E22" s="236"/>
    </row>
    <row r="23" spans="1:5" s="2" customFormat="1" ht="11.1" customHeight="1">
      <c r="A23" s="14"/>
      <c r="B23" s="17"/>
      <c r="C23" s="17"/>
      <c r="D23" s="17"/>
      <c r="E23" s="13"/>
    </row>
    <row r="24" spans="1:5" s="2" customFormat="1" ht="11.1" customHeight="1">
      <c r="A24" s="14"/>
      <c r="B24" s="22"/>
      <c r="C24" s="334" t="s">
        <v>271</v>
      </c>
      <c r="D24" s="335"/>
      <c r="E24" s="336"/>
    </row>
    <row r="25" spans="1:5" s="2" customFormat="1" ht="11.1" customHeight="1">
      <c r="A25" s="14"/>
      <c r="B25" s="20"/>
      <c r="C25" s="27"/>
      <c r="D25" s="17"/>
      <c r="E25" s="13"/>
    </row>
    <row r="26" spans="1:5" s="2" customFormat="1" ht="11.1" customHeight="1">
      <c r="A26" s="14"/>
      <c r="B26" s="22"/>
      <c r="C26" s="19" t="s">
        <v>138</v>
      </c>
      <c r="D26" s="17"/>
      <c r="E26" s="13"/>
    </row>
    <row r="27" spans="1:5" s="2" customFormat="1" ht="11.1" customHeight="1">
      <c r="A27" s="14"/>
      <c r="B27" s="20"/>
      <c r="C27" s="19"/>
      <c r="D27" s="17"/>
      <c r="E27" s="15"/>
    </row>
    <row r="28" spans="1:5" s="2" customFormat="1" ht="11.1" customHeight="1">
      <c r="A28" s="14"/>
      <c r="B28" s="22"/>
      <c r="C28" s="19" t="s">
        <v>139</v>
      </c>
      <c r="D28" s="17"/>
      <c r="E28" s="15"/>
    </row>
    <row r="29" spans="1:5" s="2" customFormat="1" ht="11.1" customHeight="1">
      <c r="A29" s="14"/>
      <c r="B29" s="20"/>
      <c r="C29" s="19"/>
      <c r="D29" s="17"/>
      <c r="E29" s="15" t="s">
        <v>450</v>
      </c>
    </row>
    <row r="30" spans="1:5" s="2" customFormat="1" ht="11.1" customHeight="1">
      <c r="A30" s="14"/>
      <c r="B30" s="22"/>
      <c r="C30" s="19" t="s">
        <v>140</v>
      </c>
      <c r="D30" s="17"/>
      <c r="E30" s="15"/>
    </row>
    <row r="31" spans="1:5" s="2" customFormat="1" ht="11.1" customHeight="1">
      <c r="A31" s="14"/>
      <c r="B31" s="19"/>
      <c r="C31" s="19"/>
      <c r="D31" s="17"/>
      <c r="E31" s="15"/>
    </row>
    <row r="32" spans="1:5" s="2" customFormat="1" ht="11.1" customHeight="1">
      <c r="A32" s="16"/>
      <c r="B32" s="22"/>
      <c r="C32" s="79" t="s">
        <v>449</v>
      </c>
      <c r="D32" s="18"/>
      <c r="E32" s="21"/>
    </row>
    <row r="33" spans="1:5" s="2" customFormat="1" ht="11.1" customHeight="1">
      <c r="A33" s="326" t="s">
        <v>451</v>
      </c>
      <c r="B33" s="327"/>
      <c r="C33" s="327"/>
      <c r="D33" s="327"/>
      <c r="E33" s="328"/>
    </row>
    <row r="34" spans="1:5" s="2" customFormat="1" ht="11.1" customHeight="1">
      <c r="A34" s="340"/>
      <c r="B34" s="340"/>
      <c r="C34" s="340"/>
      <c r="D34" s="340"/>
      <c r="E34" s="341"/>
    </row>
    <row r="35" spans="1:5" s="2" customFormat="1" ht="11.1" customHeight="1">
      <c r="A35" s="342"/>
      <c r="B35" s="342"/>
      <c r="C35" s="342"/>
      <c r="D35" s="342"/>
      <c r="E35" s="343"/>
    </row>
    <row r="36" spans="1:5" s="2" customFormat="1" ht="11.1" customHeight="1">
      <c r="A36" s="342"/>
      <c r="B36" s="342"/>
      <c r="C36" s="342"/>
      <c r="D36" s="342"/>
      <c r="E36" s="343"/>
    </row>
    <row r="37" spans="1:5" s="2" customFormat="1" ht="11.1" customHeight="1">
      <c r="A37" s="344"/>
      <c r="B37" s="344"/>
      <c r="C37" s="344"/>
      <c r="D37" s="344"/>
      <c r="E37" s="345"/>
    </row>
    <row r="38" spans="1:5" s="2" customFormat="1" ht="11.1" customHeight="1">
      <c r="A38" s="326" t="s">
        <v>455</v>
      </c>
      <c r="B38" s="327"/>
      <c r="C38" s="327"/>
      <c r="D38" s="327"/>
      <c r="E38" s="328"/>
    </row>
    <row r="39" spans="1:5" s="2" customFormat="1" ht="11.1" customHeight="1">
      <c r="A39" s="190"/>
      <c r="B39" s="190"/>
      <c r="C39" s="189" t="s">
        <v>438</v>
      </c>
      <c r="D39" s="322">
        <f>'BE&amp;UZ Retail'!J160</f>
        <v>0</v>
      </c>
      <c r="E39" s="187"/>
    </row>
    <row r="40" spans="1:5" s="2" customFormat="1" ht="11.1" customHeight="1">
      <c r="A40" s="186"/>
      <c r="B40" s="186"/>
      <c r="C40" s="185" t="s">
        <v>439</v>
      </c>
      <c r="D40" s="323">
        <f>'BE&amp;UZ Professional'!J104</f>
        <v>0</v>
      </c>
      <c r="E40" s="183"/>
    </row>
    <row r="41" spans="1:5" s="2" customFormat="1" ht="11.1" customHeight="1">
      <c r="A41" s="186"/>
      <c r="B41" s="186"/>
      <c r="C41" s="185" t="s">
        <v>440</v>
      </c>
      <c r="D41" s="323">
        <f>'BE&amp;UZ Shower Room'!J36</f>
        <v>0</v>
      </c>
      <c r="E41" s="183"/>
    </row>
    <row r="42" spans="1:5" s="2" customFormat="1" ht="11.1" customHeight="1">
      <c r="A42" s="186"/>
      <c r="B42" s="186"/>
      <c r="C42" s="185" t="s">
        <v>441</v>
      </c>
      <c r="D42" s="323">
        <f>'BE&amp;UZ Samples &amp; Display'!J116</f>
        <v>0</v>
      </c>
      <c r="E42" s="183"/>
    </row>
    <row r="43" spans="1:5" s="2" customFormat="1" ht="11.1" customHeight="1">
      <c r="A43" s="186"/>
      <c r="B43" s="186"/>
      <c r="C43" s="185"/>
      <c r="D43" s="324"/>
      <c r="E43" s="183"/>
    </row>
    <row r="44" spans="1:5" s="2" customFormat="1" ht="11.1" customHeight="1">
      <c r="A44" s="186"/>
      <c r="B44" s="186"/>
      <c r="C44" s="182" t="s">
        <v>442</v>
      </c>
      <c r="D44" s="325">
        <f>SUM(D39:D43)</f>
        <v>0</v>
      </c>
      <c r="E44" s="183"/>
    </row>
    <row r="45" spans="1:5" s="2" customFormat="1" ht="11.1" customHeight="1">
      <c r="A45" s="181"/>
      <c r="B45" s="181"/>
      <c r="C45" s="180"/>
      <c r="D45" s="179"/>
      <c r="E45" s="178"/>
    </row>
    <row r="46" spans="1:5" s="2" customFormat="1" ht="11.1" customHeight="1">
      <c r="A46" s="326" t="s">
        <v>456</v>
      </c>
      <c r="B46" s="327"/>
      <c r="C46" s="327"/>
      <c r="D46" s="327"/>
      <c r="E46" s="328"/>
    </row>
    <row r="47" spans="1:5" s="2" customFormat="1" ht="11.1" customHeight="1">
      <c r="A47" s="190"/>
      <c r="B47" s="190"/>
      <c r="C47" s="189" t="s">
        <v>701</v>
      </c>
      <c r="D47" s="188">
        <f>+D44*0.05</f>
        <v>0</v>
      </c>
      <c r="E47" s="187"/>
    </row>
    <row r="48" spans="1:5" s="2" customFormat="1" ht="11.1" customHeight="1">
      <c r="A48" s="186"/>
      <c r="B48" s="186"/>
      <c r="C48" s="185"/>
      <c r="D48" s="197"/>
      <c r="E48" s="183"/>
    </row>
    <row r="49" spans="1:9" s="2" customFormat="1" ht="11.1" customHeight="1">
      <c r="A49" s="186"/>
      <c r="B49" s="186"/>
      <c r="C49" s="185" t="s">
        <v>443</v>
      </c>
      <c r="D49" s="184">
        <f>'REDEEM YOUR CREDIT'!J160</f>
        <v>0</v>
      </c>
      <c r="E49" s="183"/>
    </row>
    <row r="50" spans="1:9" s="2" customFormat="1" ht="11.1" customHeight="1">
      <c r="A50" s="186"/>
      <c r="B50" s="186"/>
      <c r="C50" s="185" t="s">
        <v>474</v>
      </c>
      <c r="D50" s="177">
        <f>+D47-D49</f>
        <v>0</v>
      </c>
      <c r="E50" s="183"/>
    </row>
    <row r="51" spans="1:9" s="2" customFormat="1" ht="11.1" customHeight="1">
      <c r="A51" s="181"/>
      <c r="B51" s="181"/>
      <c r="C51" s="176" t="s">
        <v>444</v>
      </c>
      <c r="D51" s="175">
        <f>IF(D49&lt;D47,0,D49-D47)</f>
        <v>0</v>
      </c>
      <c r="E51" s="178"/>
    </row>
    <row r="52" spans="1:9" s="2" customFormat="1" ht="11.1" customHeight="1">
      <c r="A52" s="74"/>
      <c r="B52" s="74"/>
      <c r="C52" s="1"/>
      <c r="D52" s="1"/>
      <c r="E52" s="1"/>
    </row>
    <row r="53" spans="1:9" s="2" customFormat="1" ht="11.1" customHeight="1">
      <c r="A53" s="74"/>
      <c r="B53" s="74"/>
      <c r="C53" s="1"/>
      <c r="D53" s="1"/>
      <c r="E53" s="1"/>
    </row>
    <row r="54" spans="1:9">
      <c r="A54" s="330" t="s">
        <v>679</v>
      </c>
      <c r="B54" s="330"/>
      <c r="C54" s="330"/>
      <c r="D54" s="330"/>
      <c r="E54" s="330"/>
      <c r="G54" s="1"/>
    </row>
    <row r="55" spans="1:9">
      <c r="F55" s="80"/>
      <c r="G55" s="80"/>
      <c r="H55" s="61"/>
      <c r="I55" s="61"/>
    </row>
  </sheetData>
  <mergeCells count="17">
    <mergeCell ref="A38:E38"/>
    <mergeCell ref="A46:E46"/>
    <mergeCell ref="A4:D4"/>
    <mergeCell ref="A54:E54"/>
    <mergeCell ref="A6:E6"/>
    <mergeCell ref="A7:D7"/>
    <mergeCell ref="C24:E24"/>
    <mergeCell ref="A33:E33"/>
    <mergeCell ref="A12:D12"/>
    <mergeCell ref="A21:E21"/>
    <mergeCell ref="A34:E37"/>
    <mergeCell ref="A8:D8"/>
    <mergeCell ref="A9:D9"/>
    <mergeCell ref="A11:D11"/>
    <mergeCell ref="A22:C22"/>
    <mergeCell ref="A13:D16"/>
    <mergeCell ref="A17:D20"/>
  </mergeCells>
  <phoneticPr fontId="2" type="noConversion"/>
  <printOptions horizontalCentered="1"/>
  <pageMargins left="0.25" right="0.25" top="0.5" bottom="0.6" header="0.5" footer="0.1"/>
  <pageSetup orientation="portrait" horizontalDpi="4294967292" verticalDpi="4294967292" r:id="rId1"/>
  <headerFooter>
    <oddFooter>&amp;R&amp;K000000&amp;A  /  ZENTS  /  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  <pageSetUpPr fitToPage="1"/>
  </sheetPr>
  <dimension ref="A1:K162"/>
  <sheetViews>
    <sheetView showGridLines="0" zoomScaleNormal="100" zoomScaleSheetLayoutView="100" workbookViewId="0">
      <selection activeCell="M21" sqref="M21"/>
    </sheetView>
  </sheetViews>
  <sheetFormatPr defaultColWidth="10.85546875" defaultRowHeight="12.75"/>
  <cols>
    <col min="1" max="1" width="6.42578125" style="69" customWidth="1"/>
    <col min="2" max="2" width="13" style="107" customWidth="1"/>
    <col min="3" max="3" width="11.7109375" style="107" customWidth="1"/>
    <col min="4" max="4" width="10.7109375" style="107" customWidth="1"/>
    <col min="5" max="5" width="8" style="107" customWidth="1"/>
    <col min="6" max="6" width="15.28515625" style="72" customWidth="1"/>
    <col min="7" max="7" width="29.140625" style="1" customWidth="1"/>
    <col min="8" max="8" width="12.42578125" style="1" customWidth="1"/>
    <col min="9" max="9" width="10.28515625" style="1" customWidth="1"/>
    <col min="10" max="10" width="10.42578125" style="1" customWidth="1"/>
    <col min="11" max="11" width="6.7109375" style="1" customWidth="1"/>
    <col min="12" max="12" width="8.7109375" style="1" customWidth="1"/>
    <col min="13" max="16384" width="10.85546875" style="1"/>
  </cols>
  <sheetData>
    <row r="1" spans="1:11" ht="13.5" thickBot="1">
      <c r="A1" s="186"/>
      <c r="B1" s="186"/>
      <c r="C1" s="186"/>
      <c r="D1" s="186"/>
      <c r="E1" s="186"/>
      <c r="F1" s="86"/>
      <c r="G1" s="198"/>
      <c r="H1" s="198"/>
      <c r="I1" s="198"/>
      <c r="J1" s="198"/>
    </row>
    <row r="2" spans="1:11" ht="12.95" customHeight="1">
      <c r="A2" s="300"/>
      <c r="B2" s="303"/>
      <c r="C2" s="303"/>
      <c r="D2" s="304"/>
      <c r="E2" s="303"/>
      <c r="F2" s="301"/>
      <c r="G2" s="375" t="s">
        <v>697</v>
      </c>
      <c r="H2" s="375"/>
      <c r="I2" s="375"/>
      <c r="J2" s="376"/>
    </row>
    <row r="3" spans="1:11" ht="6" customHeight="1">
      <c r="A3" s="157"/>
      <c r="B3" s="272"/>
      <c r="C3" s="272"/>
      <c r="D3" s="273"/>
      <c r="E3" s="272"/>
      <c r="F3" s="197"/>
      <c r="G3" s="377"/>
      <c r="H3" s="377"/>
      <c r="I3" s="377"/>
      <c r="J3" s="378"/>
    </row>
    <row r="4" spans="1:11" ht="21.75" customHeight="1" thickBot="1">
      <c r="A4" s="385" t="s">
        <v>100</v>
      </c>
      <c r="B4" s="386"/>
      <c r="C4" s="386"/>
      <c r="D4" s="386"/>
      <c r="E4" s="386"/>
      <c r="F4" s="386"/>
      <c r="G4" s="379"/>
      <c r="H4" s="379"/>
      <c r="I4" s="379"/>
      <c r="J4" s="380"/>
    </row>
    <row r="5" spans="1:11" ht="12.95" customHeight="1" thickBot="1">
      <c r="A5" s="294"/>
      <c r="B5" s="295"/>
      <c r="C5" s="295"/>
      <c r="D5" s="296"/>
      <c r="E5" s="295"/>
      <c r="F5" s="387" t="s">
        <v>99</v>
      </c>
      <c r="G5" s="388"/>
      <c r="H5" s="296"/>
      <c r="I5" s="296"/>
      <c r="J5" s="297"/>
    </row>
    <row r="6" spans="1:11" ht="12.95" customHeight="1">
      <c r="A6" s="389" t="s">
        <v>142</v>
      </c>
      <c r="B6" s="390"/>
      <c r="C6" s="390"/>
      <c r="D6" s="390"/>
      <c r="E6" s="390"/>
      <c r="F6" s="393">
        <f>'Customer Info'!A34</f>
        <v>0</v>
      </c>
      <c r="G6" s="394"/>
      <c r="H6" s="394"/>
      <c r="I6" s="394"/>
      <c r="J6" s="397">
        <f>'Customer Info'!E22</f>
        <v>0</v>
      </c>
    </row>
    <row r="7" spans="1:11" ht="17.100000000000001" customHeight="1">
      <c r="A7" s="391"/>
      <c r="B7" s="392"/>
      <c r="C7" s="392"/>
      <c r="D7" s="392"/>
      <c r="E7" s="392"/>
      <c r="F7" s="395"/>
      <c r="G7" s="396"/>
      <c r="H7" s="396"/>
      <c r="I7" s="396"/>
      <c r="J7" s="398"/>
    </row>
    <row r="8" spans="1:11" ht="12.95" customHeight="1">
      <c r="A8" s="371" t="s">
        <v>4</v>
      </c>
      <c r="B8" s="372"/>
      <c r="C8" s="372"/>
      <c r="D8" s="372"/>
      <c r="E8" s="372"/>
      <c r="F8" s="373">
        <f>'Customer Info'!E8</f>
        <v>0</v>
      </c>
      <c r="G8" s="374"/>
      <c r="H8" s="374"/>
      <c r="I8" s="374"/>
      <c r="J8" s="279">
        <f>'Customer Info'!E9</f>
        <v>0</v>
      </c>
    </row>
    <row r="9" spans="1:11" ht="12.95" customHeight="1">
      <c r="A9" s="399" t="s">
        <v>272</v>
      </c>
      <c r="B9" s="338"/>
      <c r="C9" s="338"/>
      <c r="D9" s="338"/>
      <c r="E9" s="339"/>
      <c r="F9" s="381">
        <f>+'Customer Info'!E2</f>
        <v>0</v>
      </c>
      <c r="G9" s="382"/>
      <c r="H9" s="382"/>
      <c r="I9" s="382"/>
      <c r="J9" s="280"/>
    </row>
    <row r="10" spans="1:11" ht="12.95" customHeight="1" thickBot="1">
      <c r="A10" s="400" t="s">
        <v>445</v>
      </c>
      <c r="B10" s="401"/>
      <c r="C10" s="401"/>
      <c r="D10" s="401"/>
      <c r="E10" s="402"/>
      <c r="F10" s="383">
        <f>+'Customer Info'!E7</f>
        <v>0</v>
      </c>
      <c r="G10" s="384"/>
      <c r="H10" s="384"/>
      <c r="I10" s="384"/>
      <c r="J10" s="281">
        <f>'Customer Info'!E10</f>
        <v>0</v>
      </c>
    </row>
    <row r="11" spans="1:11" s="2" customFormat="1" ht="34.5" customHeight="1" thickBot="1">
      <c r="A11" s="298" t="s">
        <v>143</v>
      </c>
      <c r="B11" s="275" t="s">
        <v>628</v>
      </c>
      <c r="C11" s="275" t="s">
        <v>516</v>
      </c>
      <c r="D11" s="275" t="s">
        <v>583</v>
      </c>
      <c r="E11" s="275" t="s">
        <v>507</v>
      </c>
      <c r="F11" s="275" t="s">
        <v>6</v>
      </c>
      <c r="G11" s="299" t="s">
        <v>7</v>
      </c>
      <c r="H11" s="299" t="s">
        <v>9</v>
      </c>
      <c r="I11" s="299" t="s">
        <v>8</v>
      </c>
      <c r="J11" s="299" t="s">
        <v>477</v>
      </c>
      <c r="K11" s="197"/>
    </row>
    <row r="12" spans="1:11" s="61" customFormat="1" ht="12.95" customHeight="1">
      <c r="A12" s="102" t="b">
        <f>IF(I12&gt;0,"OPS")</f>
        <v>0</v>
      </c>
      <c r="B12" s="205" t="s">
        <v>642</v>
      </c>
      <c r="C12" s="103" t="s">
        <v>584</v>
      </c>
      <c r="D12" s="103" t="s">
        <v>586</v>
      </c>
      <c r="E12" s="135" t="s">
        <v>508</v>
      </c>
      <c r="F12" s="124">
        <v>502</v>
      </c>
      <c r="G12" s="55" t="s">
        <v>10</v>
      </c>
      <c r="H12" s="56">
        <v>37.5</v>
      </c>
      <c r="I12" s="54"/>
      <c r="J12" s="104">
        <f>I12*H12</f>
        <v>0</v>
      </c>
    </row>
    <row r="13" spans="1:11" ht="12.95" customHeight="1">
      <c r="A13" s="127" t="b">
        <f>IF(I13&gt;0,"OPS")</f>
        <v>0</v>
      </c>
      <c r="B13" s="204" t="s">
        <v>642</v>
      </c>
      <c r="C13" s="91" t="s">
        <v>584</v>
      </c>
      <c r="D13" s="110" t="s">
        <v>586</v>
      </c>
      <c r="E13" s="196" t="s">
        <v>508</v>
      </c>
      <c r="F13" s="33" t="s">
        <v>478</v>
      </c>
      <c r="G13" s="192" t="s">
        <v>553</v>
      </c>
      <c r="H13" s="194">
        <v>18.75</v>
      </c>
      <c r="I13" s="193"/>
      <c r="J13" s="128">
        <f>I13*H13</f>
        <v>0</v>
      </c>
      <c r="K13" s="86"/>
    </row>
    <row r="14" spans="1:11" s="191" customFormat="1" ht="12.95" customHeight="1">
      <c r="A14" s="106" t="b">
        <f t="shared" ref="A14:A26" si="0">IF(I14&gt;0,"OPS")</f>
        <v>0</v>
      </c>
      <c r="B14" s="204" t="s">
        <v>642</v>
      </c>
      <c r="C14" s="91" t="s">
        <v>584</v>
      </c>
      <c r="D14" s="110" t="s">
        <v>586</v>
      </c>
      <c r="E14" s="137" t="s">
        <v>508</v>
      </c>
      <c r="F14" s="4">
        <v>503</v>
      </c>
      <c r="G14" s="9" t="s">
        <v>11</v>
      </c>
      <c r="H14" s="78">
        <v>37.5</v>
      </c>
      <c r="I14" s="67"/>
      <c r="J14" s="105">
        <f t="shared" ref="J14:J82" si="1">I14*H14</f>
        <v>0</v>
      </c>
    </row>
    <row r="15" spans="1:11" ht="12.95" customHeight="1">
      <c r="A15" s="106" t="b">
        <f>IF(I15&gt;0,"OPS")</f>
        <v>0</v>
      </c>
      <c r="B15" s="204" t="s">
        <v>642</v>
      </c>
      <c r="C15" s="91" t="s">
        <v>584</v>
      </c>
      <c r="D15" s="110" t="s">
        <v>586</v>
      </c>
      <c r="E15" s="137" t="s">
        <v>508</v>
      </c>
      <c r="F15" s="4" t="s">
        <v>479</v>
      </c>
      <c r="G15" s="9" t="s">
        <v>554</v>
      </c>
      <c r="H15" s="78">
        <v>18.75</v>
      </c>
      <c r="I15" s="67"/>
      <c r="J15" s="105">
        <f>I15*H15</f>
        <v>0</v>
      </c>
    </row>
    <row r="16" spans="1:11" s="191" customFormat="1" ht="12.95" customHeight="1">
      <c r="A16" s="106" t="b">
        <f t="shared" si="0"/>
        <v>0</v>
      </c>
      <c r="B16" s="204" t="s">
        <v>642</v>
      </c>
      <c r="C16" s="91" t="s">
        <v>584</v>
      </c>
      <c r="D16" s="110" t="s">
        <v>586</v>
      </c>
      <c r="E16" s="137" t="s">
        <v>508</v>
      </c>
      <c r="F16" s="4">
        <v>507</v>
      </c>
      <c r="G16" s="9" t="s">
        <v>12</v>
      </c>
      <c r="H16" s="78">
        <v>37.5</v>
      </c>
      <c r="I16" s="67"/>
      <c r="J16" s="105">
        <f t="shared" si="1"/>
        <v>0</v>
      </c>
    </row>
    <row r="17" spans="1:10" ht="12.95" customHeight="1">
      <c r="A17" s="106" t="b">
        <f>IF(I17&gt;0,"OPS")</f>
        <v>0</v>
      </c>
      <c r="B17" s="204" t="s">
        <v>642</v>
      </c>
      <c r="C17" s="91" t="s">
        <v>584</v>
      </c>
      <c r="D17" s="110" t="s">
        <v>586</v>
      </c>
      <c r="E17" s="137" t="s">
        <v>508</v>
      </c>
      <c r="F17" s="4" t="s">
        <v>480</v>
      </c>
      <c r="G17" s="9" t="s">
        <v>555</v>
      </c>
      <c r="H17" s="78">
        <v>18.75</v>
      </c>
      <c r="I17" s="67"/>
      <c r="J17" s="105">
        <f>I17*H17</f>
        <v>0</v>
      </c>
    </row>
    <row r="18" spans="1:10" s="191" customFormat="1" ht="12.95" customHeight="1">
      <c r="A18" s="106" t="b">
        <f t="shared" si="0"/>
        <v>0</v>
      </c>
      <c r="B18" s="204" t="s">
        <v>642</v>
      </c>
      <c r="C18" s="91" t="s">
        <v>584</v>
      </c>
      <c r="D18" s="110" t="s">
        <v>586</v>
      </c>
      <c r="E18" s="137" t="s">
        <v>508</v>
      </c>
      <c r="F18" s="4">
        <v>509</v>
      </c>
      <c r="G18" s="9" t="s">
        <v>13</v>
      </c>
      <c r="H18" s="78">
        <v>37.5</v>
      </c>
      <c r="I18" s="67"/>
      <c r="J18" s="105">
        <f t="shared" si="1"/>
        <v>0</v>
      </c>
    </row>
    <row r="19" spans="1:10" ht="12.95" customHeight="1">
      <c r="A19" s="106" t="b">
        <f>IF(I19&gt;0,"OPS")</f>
        <v>0</v>
      </c>
      <c r="B19" s="204" t="s">
        <v>642</v>
      </c>
      <c r="C19" s="91" t="s">
        <v>584</v>
      </c>
      <c r="D19" s="110" t="s">
        <v>586</v>
      </c>
      <c r="E19" s="137" t="s">
        <v>508</v>
      </c>
      <c r="F19" s="4" t="s">
        <v>481</v>
      </c>
      <c r="G19" s="9" t="s">
        <v>556</v>
      </c>
      <c r="H19" s="78">
        <v>18.75</v>
      </c>
      <c r="I19" s="67"/>
      <c r="J19" s="105">
        <f>I19*H19</f>
        <v>0</v>
      </c>
    </row>
    <row r="20" spans="1:10" s="191" customFormat="1" ht="12.95" customHeight="1">
      <c r="A20" s="106" t="b">
        <f t="shared" si="0"/>
        <v>0</v>
      </c>
      <c r="B20" s="204" t="s">
        <v>642</v>
      </c>
      <c r="C20" s="91" t="s">
        <v>584</v>
      </c>
      <c r="D20" s="110" t="s">
        <v>586</v>
      </c>
      <c r="E20" s="137" t="s">
        <v>508</v>
      </c>
      <c r="F20" s="4">
        <v>510</v>
      </c>
      <c r="G20" s="9" t="s">
        <v>14</v>
      </c>
      <c r="H20" s="78">
        <v>37.5</v>
      </c>
      <c r="I20" s="67"/>
      <c r="J20" s="105">
        <f t="shared" si="1"/>
        <v>0</v>
      </c>
    </row>
    <row r="21" spans="1:10" ht="12.95" customHeight="1">
      <c r="A21" s="106" t="b">
        <f>IF(I21&gt;0,"OPS")</f>
        <v>0</v>
      </c>
      <c r="B21" s="204" t="s">
        <v>642</v>
      </c>
      <c r="C21" s="91" t="s">
        <v>584</v>
      </c>
      <c r="D21" s="110" t="s">
        <v>586</v>
      </c>
      <c r="E21" s="137" t="s">
        <v>508</v>
      </c>
      <c r="F21" s="4" t="s">
        <v>482</v>
      </c>
      <c r="G21" s="9" t="s">
        <v>557</v>
      </c>
      <c r="H21" s="78">
        <v>18.75</v>
      </c>
      <c r="I21" s="67"/>
      <c r="J21" s="105">
        <f>I21*H21</f>
        <v>0</v>
      </c>
    </row>
    <row r="22" spans="1:10" s="191" customFormat="1" ht="12.95" customHeight="1">
      <c r="A22" s="106" t="b">
        <f t="shared" si="0"/>
        <v>0</v>
      </c>
      <c r="B22" s="204" t="s">
        <v>642</v>
      </c>
      <c r="C22" s="91" t="s">
        <v>584</v>
      </c>
      <c r="D22" s="110" t="s">
        <v>586</v>
      </c>
      <c r="E22" s="137" t="s">
        <v>508</v>
      </c>
      <c r="F22" s="4">
        <v>522</v>
      </c>
      <c r="G22" s="9" t="s">
        <v>15</v>
      </c>
      <c r="H22" s="78">
        <v>37.5</v>
      </c>
      <c r="I22" s="67"/>
      <c r="J22" s="105">
        <f t="shared" si="1"/>
        <v>0</v>
      </c>
    </row>
    <row r="23" spans="1:10" ht="12.95" customHeight="1">
      <c r="A23" s="106" t="b">
        <f>IF(I23&gt;0,"OPS")</f>
        <v>0</v>
      </c>
      <c r="B23" s="204" t="s">
        <v>642</v>
      </c>
      <c r="C23" s="91" t="s">
        <v>584</v>
      </c>
      <c r="D23" s="110" t="s">
        <v>586</v>
      </c>
      <c r="E23" s="137" t="s">
        <v>508</v>
      </c>
      <c r="F23" s="4" t="s">
        <v>483</v>
      </c>
      <c r="G23" s="9" t="s">
        <v>558</v>
      </c>
      <c r="H23" s="78">
        <v>18.75</v>
      </c>
      <c r="I23" s="67"/>
      <c r="J23" s="105">
        <f>I23*H23</f>
        <v>0</v>
      </c>
    </row>
    <row r="24" spans="1:10" s="191" customFormat="1" ht="12.95" customHeight="1">
      <c r="A24" s="106" t="b">
        <f t="shared" si="0"/>
        <v>0</v>
      </c>
      <c r="B24" s="204" t="s">
        <v>642</v>
      </c>
      <c r="C24" s="91" t="s">
        <v>584</v>
      </c>
      <c r="D24" s="110" t="s">
        <v>586</v>
      </c>
      <c r="E24" s="137" t="s">
        <v>508</v>
      </c>
      <c r="F24" s="4">
        <v>533</v>
      </c>
      <c r="G24" s="9" t="s">
        <v>16</v>
      </c>
      <c r="H24" s="78">
        <v>37.5</v>
      </c>
      <c r="I24" s="67"/>
      <c r="J24" s="105">
        <f t="shared" si="1"/>
        <v>0</v>
      </c>
    </row>
    <row r="25" spans="1:10" ht="12.95" customHeight="1">
      <c r="A25" s="106" t="b">
        <f>IF(I25&gt;0,"OPS")</f>
        <v>0</v>
      </c>
      <c r="B25" s="204" t="s">
        <v>642</v>
      </c>
      <c r="C25" s="91" t="s">
        <v>584</v>
      </c>
      <c r="D25" s="110" t="s">
        <v>586</v>
      </c>
      <c r="E25" s="137" t="s">
        <v>508</v>
      </c>
      <c r="F25" s="4" t="s">
        <v>484</v>
      </c>
      <c r="G25" s="9" t="s">
        <v>559</v>
      </c>
      <c r="H25" s="78">
        <v>18.75</v>
      </c>
      <c r="I25" s="67"/>
      <c r="J25" s="105">
        <f>I25*H25</f>
        <v>0</v>
      </c>
    </row>
    <row r="26" spans="1:10" s="191" customFormat="1" ht="12.95" customHeight="1">
      <c r="A26" s="106" t="b">
        <f t="shared" si="0"/>
        <v>0</v>
      </c>
      <c r="B26" s="204" t="s">
        <v>642</v>
      </c>
      <c r="C26" s="91" t="s">
        <v>584</v>
      </c>
      <c r="D26" s="110" t="s">
        <v>586</v>
      </c>
      <c r="E26" s="137" t="s">
        <v>508</v>
      </c>
      <c r="F26" s="4">
        <v>555</v>
      </c>
      <c r="G26" s="9" t="s">
        <v>249</v>
      </c>
      <c r="H26" s="78">
        <v>37.5</v>
      </c>
      <c r="I26" s="67"/>
      <c r="J26" s="105">
        <f t="shared" si="1"/>
        <v>0</v>
      </c>
    </row>
    <row r="27" spans="1:10" ht="12.95" customHeight="1">
      <c r="A27" s="106" t="b">
        <f>IF(I27&gt;0,"OPS")</f>
        <v>0</v>
      </c>
      <c r="B27" s="204" t="s">
        <v>642</v>
      </c>
      <c r="C27" s="91" t="s">
        <v>584</v>
      </c>
      <c r="D27" s="110" t="s">
        <v>586</v>
      </c>
      <c r="E27" s="137" t="s">
        <v>508</v>
      </c>
      <c r="F27" s="4" t="s">
        <v>485</v>
      </c>
      <c r="G27" s="9" t="s">
        <v>560</v>
      </c>
      <c r="H27" s="78">
        <v>18.75</v>
      </c>
      <c r="I27" s="67"/>
      <c r="J27" s="105">
        <f>I27*H27</f>
        <v>0</v>
      </c>
    </row>
    <row r="28" spans="1:10" s="191" customFormat="1" ht="12.95" customHeight="1">
      <c r="A28" s="106" t="b">
        <f>IF(I28&gt;0,"OPS")</f>
        <v>0</v>
      </c>
      <c r="B28" s="204" t="s">
        <v>642</v>
      </c>
      <c r="C28" s="91" t="s">
        <v>584</v>
      </c>
      <c r="D28" s="110" t="s">
        <v>586</v>
      </c>
      <c r="E28" s="137" t="s">
        <v>508</v>
      </c>
      <c r="F28" s="4">
        <v>566</v>
      </c>
      <c r="G28" s="9" t="s">
        <v>561</v>
      </c>
      <c r="H28" s="78">
        <v>37.5</v>
      </c>
      <c r="I28" s="67"/>
      <c r="J28" s="105">
        <f t="shared" si="1"/>
        <v>0</v>
      </c>
    </row>
    <row r="29" spans="1:10" ht="12.95" customHeight="1">
      <c r="A29" s="106" t="b">
        <f>IF(I29&gt;0,"OPS")</f>
        <v>0</v>
      </c>
      <c r="B29" s="204" t="s">
        <v>642</v>
      </c>
      <c r="C29" s="91" t="s">
        <v>584</v>
      </c>
      <c r="D29" s="110" t="s">
        <v>586</v>
      </c>
      <c r="E29" s="137" t="s">
        <v>508</v>
      </c>
      <c r="F29" s="4" t="s">
        <v>486</v>
      </c>
      <c r="G29" s="9" t="s">
        <v>562</v>
      </c>
      <c r="H29" s="78">
        <v>18.75</v>
      </c>
      <c r="I29" s="67"/>
      <c r="J29" s="105">
        <f>I29*H29</f>
        <v>0</v>
      </c>
    </row>
    <row r="30" spans="1:10" s="191" customFormat="1" ht="12.95" customHeight="1">
      <c r="A30" s="106" t="b">
        <f>IF(I30&gt;0,"OPS")</f>
        <v>0</v>
      </c>
      <c r="B30" s="204" t="s">
        <v>642</v>
      </c>
      <c r="C30" s="91" t="s">
        <v>584</v>
      </c>
      <c r="D30" s="110" t="s">
        <v>586</v>
      </c>
      <c r="E30" s="137" t="s">
        <v>508</v>
      </c>
      <c r="F30" s="4">
        <v>577</v>
      </c>
      <c r="G30" s="9" t="s">
        <v>17</v>
      </c>
      <c r="H30" s="78">
        <v>37.5</v>
      </c>
      <c r="I30" s="67"/>
      <c r="J30" s="105">
        <f t="shared" si="1"/>
        <v>0</v>
      </c>
    </row>
    <row r="31" spans="1:10" ht="12.95" customHeight="1">
      <c r="A31" s="106" t="b">
        <f t="shared" ref="A31" si="2">IF(I31&gt;0,"OPS")</f>
        <v>0</v>
      </c>
      <c r="B31" s="204" t="s">
        <v>642</v>
      </c>
      <c r="C31" s="91" t="s">
        <v>584</v>
      </c>
      <c r="D31" s="110" t="s">
        <v>586</v>
      </c>
      <c r="E31" s="137" t="s">
        <v>508</v>
      </c>
      <c r="F31" s="4" t="s">
        <v>487</v>
      </c>
      <c r="G31" s="9" t="s">
        <v>563</v>
      </c>
      <c r="H31" s="78">
        <v>18.75</v>
      </c>
      <c r="I31" s="67"/>
      <c r="J31" s="105">
        <f t="shared" si="1"/>
        <v>0</v>
      </c>
    </row>
    <row r="32" spans="1:10" s="191" customFormat="1" ht="12.95" customHeight="1">
      <c r="A32" s="106" t="b">
        <f>IF(I32&gt;0,"OPS")</f>
        <v>0</v>
      </c>
      <c r="B32" s="204" t="s">
        <v>642</v>
      </c>
      <c r="C32" s="91" t="s">
        <v>584</v>
      </c>
      <c r="D32" s="110" t="s">
        <v>586</v>
      </c>
      <c r="E32" s="137" t="s">
        <v>646</v>
      </c>
      <c r="F32" s="4" t="s">
        <v>18</v>
      </c>
      <c r="G32" s="9" t="s">
        <v>19</v>
      </c>
      <c r="H32" s="73">
        <v>12</v>
      </c>
      <c r="I32" s="67"/>
      <c r="J32" s="105">
        <f t="shared" si="1"/>
        <v>0</v>
      </c>
    </row>
    <row r="33" spans="1:10" ht="12.95" customHeight="1" thickBot="1">
      <c r="A33" s="129" t="b">
        <f>IF(I33&gt;0,"OPS")</f>
        <v>0</v>
      </c>
      <c r="B33" s="206" t="s">
        <v>642</v>
      </c>
      <c r="C33" s="101" t="s">
        <v>584</v>
      </c>
      <c r="D33" s="130" t="s">
        <v>309</v>
      </c>
      <c r="E33" s="138" t="s">
        <v>589</v>
      </c>
      <c r="F33" s="25" t="s">
        <v>128</v>
      </c>
      <c r="G33" s="25" t="s">
        <v>382</v>
      </c>
      <c r="H33" s="11">
        <v>5.5</v>
      </c>
      <c r="I33" s="66"/>
      <c r="J33" s="121">
        <f>I33*H33</f>
        <v>0</v>
      </c>
    </row>
    <row r="34" spans="1:10" s="191" customFormat="1" ht="12.95" customHeight="1">
      <c r="A34" s="113" t="b">
        <f>IF(I34&gt;0,"OPS")</f>
        <v>0</v>
      </c>
      <c r="B34" s="205" t="s">
        <v>647</v>
      </c>
      <c r="C34" s="114" t="s">
        <v>584</v>
      </c>
      <c r="D34" s="114" t="s">
        <v>586</v>
      </c>
      <c r="E34" s="139" t="s">
        <v>509</v>
      </c>
      <c r="F34" s="52">
        <v>5402</v>
      </c>
      <c r="G34" s="115" t="s">
        <v>21</v>
      </c>
      <c r="H34" s="116">
        <v>26.5</v>
      </c>
      <c r="I34" s="54"/>
      <c r="J34" s="104">
        <f t="shared" si="1"/>
        <v>0</v>
      </c>
    </row>
    <row r="35" spans="1:10" ht="12.95" customHeight="1">
      <c r="A35" s="117" t="b">
        <f t="shared" ref="A35:A49" si="3">IF(I35&gt;0,"OPS")</f>
        <v>0</v>
      </c>
      <c r="B35" s="207" t="s">
        <v>647</v>
      </c>
      <c r="C35" s="93" t="s">
        <v>584</v>
      </c>
      <c r="D35" s="108" t="s">
        <v>586</v>
      </c>
      <c r="E35" s="140" t="s">
        <v>509</v>
      </c>
      <c r="F35" s="7" t="s">
        <v>101</v>
      </c>
      <c r="G35" s="109" t="s">
        <v>552</v>
      </c>
      <c r="H35" s="73">
        <v>13.25</v>
      </c>
      <c r="I35" s="67"/>
      <c r="J35" s="105">
        <f t="shared" si="1"/>
        <v>0</v>
      </c>
    </row>
    <row r="36" spans="1:10" s="191" customFormat="1" ht="12.95" customHeight="1">
      <c r="A36" s="117" t="b">
        <f t="shared" si="3"/>
        <v>0</v>
      </c>
      <c r="B36" s="207" t="s">
        <v>647</v>
      </c>
      <c r="C36" s="93" t="s">
        <v>584</v>
      </c>
      <c r="D36" s="93" t="s">
        <v>586</v>
      </c>
      <c r="E36" s="140" t="s">
        <v>509</v>
      </c>
      <c r="F36" s="7">
        <v>5403</v>
      </c>
      <c r="G36" s="109" t="s">
        <v>22</v>
      </c>
      <c r="H36" s="73">
        <v>26.5</v>
      </c>
      <c r="I36" s="67"/>
      <c r="J36" s="105">
        <f t="shared" si="1"/>
        <v>0</v>
      </c>
    </row>
    <row r="37" spans="1:10" ht="12.95" customHeight="1">
      <c r="A37" s="117" t="b">
        <f t="shared" si="3"/>
        <v>0</v>
      </c>
      <c r="B37" s="207" t="s">
        <v>647</v>
      </c>
      <c r="C37" s="93" t="s">
        <v>584</v>
      </c>
      <c r="D37" s="108" t="s">
        <v>586</v>
      </c>
      <c r="E37" s="140" t="s">
        <v>509</v>
      </c>
      <c r="F37" s="7" t="s">
        <v>488</v>
      </c>
      <c r="G37" s="109" t="s">
        <v>551</v>
      </c>
      <c r="H37" s="73">
        <v>13.25</v>
      </c>
      <c r="I37" s="67"/>
      <c r="J37" s="105">
        <f t="shared" si="1"/>
        <v>0</v>
      </c>
    </row>
    <row r="38" spans="1:10" s="191" customFormat="1" ht="12.95" customHeight="1">
      <c r="A38" s="117" t="b">
        <f t="shared" si="3"/>
        <v>0</v>
      </c>
      <c r="B38" s="207" t="s">
        <v>647</v>
      </c>
      <c r="C38" s="93" t="s">
        <v>584</v>
      </c>
      <c r="D38" s="93" t="s">
        <v>586</v>
      </c>
      <c r="E38" s="140" t="s">
        <v>509</v>
      </c>
      <c r="F38" s="7">
        <v>5407</v>
      </c>
      <c r="G38" s="109" t="s">
        <v>23</v>
      </c>
      <c r="H38" s="73">
        <v>26.5</v>
      </c>
      <c r="I38" s="67"/>
      <c r="J38" s="105">
        <f t="shared" si="1"/>
        <v>0</v>
      </c>
    </row>
    <row r="39" spans="1:10" ht="12.95" customHeight="1">
      <c r="A39" s="117" t="b">
        <f t="shared" si="3"/>
        <v>0</v>
      </c>
      <c r="B39" s="207" t="s">
        <v>647</v>
      </c>
      <c r="C39" s="93" t="s">
        <v>584</v>
      </c>
      <c r="D39" s="108" t="s">
        <v>586</v>
      </c>
      <c r="E39" s="140" t="s">
        <v>509</v>
      </c>
      <c r="F39" s="7" t="s">
        <v>102</v>
      </c>
      <c r="G39" s="109" t="s">
        <v>550</v>
      </c>
      <c r="H39" s="73">
        <v>13.25</v>
      </c>
      <c r="I39" s="67"/>
      <c r="J39" s="105">
        <f t="shared" si="1"/>
        <v>0</v>
      </c>
    </row>
    <row r="40" spans="1:10" s="191" customFormat="1" ht="12.95" customHeight="1">
      <c r="A40" s="117" t="b">
        <f t="shared" si="3"/>
        <v>0</v>
      </c>
      <c r="B40" s="207" t="s">
        <v>647</v>
      </c>
      <c r="C40" s="93" t="s">
        <v>584</v>
      </c>
      <c r="D40" s="93" t="s">
        <v>586</v>
      </c>
      <c r="E40" s="140" t="s">
        <v>509</v>
      </c>
      <c r="F40" s="7">
        <v>5409</v>
      </c>
      <c r="G40" s="109" t="s">
        <v>24</v>
      </c>
      <c r="H40" s="73">
        <v>26.5</v>
      </c>
      <c r="I40" s="67"/>
      <c r="J40" s="105">
        <f t="shared" si="1"/>
        <v>0</v>
      </c>
    </row>
    <row r="41" spans="1:10" ht="12.95" customHeight="1">
      <c r="A41" s="117" t="b">
        <f t="shared" si="3"/>
        <v>0</v>
      </c>
      <c r="B41" s="207" t="s">
        <v>647</v>
      </c>
      <c r="C41" s="93" t="s">
        <v>584</v>
      </c>
      <c r="D41" s="108" t="s">
        <v>586</v>
      </c>
      <c r="E41" s="140" t="s">
        <v>509</v>
      </c>
      <c r="F41" s="7" t="s">
        <v>103</v>
      </c>
      <c r="G41" s="109" t="s">
        <v>519</v>
      </c>
      <c r="H41" s="73">
        <v>13.25</v>
      </c>
      <c r="I41" s="67"/>
      <c r="J41" s="105">
        <f t="shared" si="1"/>
        <v>0</v>
      </c>
    </row>
    <row r="42" spans="1:10" s="191" customFormat="1" ht="12.95" customHeight="1">
      <c r="A42" s="117" t="b">
        <f t="shared" si="3"/>
        <v>0</v>
      </c>
      <c r="B42" s="207" t="s">
        <v>647</v>
      </c>
      <c r="C42" s="93" t="s">
        <v>584</v>
      </c>
      <c r="D42" s="93" t="s">
        <v>586</v>
      </c>
      <c r="E42" s="140" t="s">
        <v>509</v>
      </c>
      <c r="F42" s="7">
        <v>5410</v>
      </c>
      <c r="G42" s="109" t="s">
        <v>25</v>
      </c>
      <c r="H42" s="73">
        <v>26.5</v>
      </c>
      <c r="I42" s="67"/>
      <c r="J42" s="105">
        <f t="shared" si="1"/>
        <v>0</v>
      </c>
    </row>
    <row r="43" spans="1:10" ht="12.95" customHeight="1">
      <c r="A43" s="117" t="b">
        <f t="shared" si="3"/>
        <v>0</v>
      </c>
      <c r="B43" s="207" t="s">
        <v>647</v>
      </c>
      <c r="C43" s="93" t="s">
        <v>584</v>
      </c>
      <c r="D43" s="108" t="s">
        <v>586</v>
      </c>
      <c r="E43" s="140" t="s">
        <v>509</v>
      </c>
      <c r="F43" s="7" t="s">
        <v>489</v>
      </c>
      <c r="G43" s="109" t="s">
        <v>549</v>
      </c>
      <c r="H43" s="73">
        <v>13.25</v>
      </c>
      <c r="I43" s="67"/>
      <c r="J43" s="105">
        <f t="shared" si="1"/>
        <v>0</v>
      </c>
    </row>
    <row r="44" spans="1:10" s="191" customFormat="1" ht="12.95" customHeight="1">
      <c r="A44" s="117" t="b">
        <f t="shared" si="3"/>
        <v>0</v>
      </c>
      <c r="B44" s="207" t="s">
        <v>647</v>
      </c>
      <c r="C44" s="93" t="s">
        <v>584</v>
      </c>
      <c r="D44" s="93" t="s">
        <v>586</v>
      </c>
      <c r="E44" s="140" t="s">
        <v>509</v>
      </c>
      <c r="F44" s="7">
        <v>5422</v>
      </c>
      <c r="G44" s="109" t="s">
        <v>26</v>
      </c>
      <c r="H44" s="73">
        <v>26.5</v>
      </c>
      <c r="I44" s="67"/>
      <c r="J44" s="105">
        <f t="shared" si="1"/>
        <v>0</v>
      </c>
    </row>
    <row r="45" spans="1:10" ht="12.95" customHeight="1">
      <c r="A45" s="117" t="b">
        <f t="shared" si="3"/>
        <v>0</v>
      </c>
      <c r="B45" s="207" t="s">
        <v>647</v>
      </c>
      <c r="C45" s="93" t="s">
        <v>584</v>
      </c>
      <c r="D45" s="108" t="s">
        <v>586</v>
      </c>
      <c r="E45" s="140" t="s">
        <v>509</v>
      </c>
      <c r="F45" s="7" t="s">
        <v>104</v>
      </c>
      <c r="G45" s="109" t="s">
        <v>548</v>
      </c>
      <c r="H45" s="73">
        <v>13.25</v>
      </c>
      <c r="I45" s="67"/>
      <c r="J45" s="105">
        <f t="shared" si="1"/>
        <v>0</v>
      </c>
    </row>
    <row r="46" spans="1:10" s="191" customFormat="1" ht="12.95" customHeight="1">
      <c r="A46" s="117" t="b">
        <f t="shared" si="3"/>
        <v>0</v>
      </c>
      <c r="B46" s="207" t="s">
        <v>647</v>
      </c>
      <c r="C46" s="93" t="s">
        <v>584</v>
      </c>
      <c r="D46" s="93" t="s">
        <v>586</v>
      </c>
      <c r="E46" s="140" t="s">
        <v>509</v>
      </c>
      <c r="F46" s="7">
        <v>5433</v>
      </c>
      <c r="G46" s="109" t="s">
        <v>27</v>
      </c>
      <c r="H46" s="73">
        <v>26.5</v>
      </c>
      <c r="I46" s="67"/>
      <c r="J46" s="105">
        <f t="shared" si="1"/>
        <v>0</v>
      </c>
    </row>
    <row r="47" spans="1:10" ht="12.95" customHeight="1">
      <c r="A47" s="117" t="b">
        <f t="shared" si="3"/>
        <v>0</v>
      </c>
      <c r="B47" s="207" t="s">
        <v>647</v>
      </c>
      <c r="C47" s="93" t="s">
        <v>584</v>
      </c>
      <c r="D47" s="108" t="s">
        <v>586</v>
      </c>
      <c r="E47" s="140" t="s">
        <v>509</v>
      </c>
      <c r="F47" s="7" t="s">
        <v>490</v>
      </c>
      <c r="G47" s="109" t="s">
        <v>547</v>
      </c>
      <c r="H47" s="73">
        <v>13.25</v>
      </c>
      <c r="I47" s="67"/>
      <c r="J47" s="105">
        <f t="shared" si="1"/>
        <v>0</v>
      </c>
    </row>
    <row r="48" spans="1:10" s="191" customFormat="1" ht="12.95" customHeight="1">
      <c r="A48" s="117" t="b">
        <f t="shared" si="3"/>
        <v>0</v>
      </c>
      <c r="B48" s="207" t="s">
        <v>647</v>
      </c>
      <c r="C48" s="93" t="s">
        <v>584</v>
      </c>
      <c r="D48" s="93" t="s">
        <v>586</v>
      </c>
      <c r="E48" s="140" t="s">
        <v>509</v>
      </c>
      <c r="F48" s="7">
        <v>5455</v>
      </c>
      <c r="G48" s="109" t="s">
        <v>250</v>
      </c>
      <c r="H48" s="73">
        <v>26.5</v>
      </c>
      <c r="I48" s="67"/>
      <c r="J48" s="105">
        <f t="shared" si="1"/>
        <v>0</v>
      </c>
    </row>
    <row r="49" spans="1:10" ht="12.95" customHeight="1">
      <c r="A49" s="117" t="b">
        <f t="shared" si="3"/>
        <v>0</v>
      </c>
      <c r="B49" s="207" t="s">
        <v>647</v>
      </c>
      <c r="C49" s="93" t="s">
        <v>584</v>
      </c>
      <c r="D49" s="108" t="s">
        <v>586</v>
      </c>
      <c r="E49" s="140" t="s">
        <v>509</v>
      </c>
      <c r="F49" s="7" t="s">
        <v>491</v>
      </c>
      <c r="G49" s="109" t="s">
        <v>520</v>
      </c>
      <c r="H49" s="73">
        <v>13.25</v>
      </c>
      <c r="I49" s="67"/>
      <c r="J49" s="105">
        <f t="shared" si="1"/>
        <v>0</v>
      </c>
    </row>
    <row r="50" spans="1:10" s="191" customFormat="1" ht="12.95" customHeight="1">
      <c r="A50" s="117" t="b">
        <f>IF(I50&gt;0,"OPS")</f>
        <v>0</v>
      </c>
      <c r="B50" s="207" t="s">
        <v>647</v>
      </c>
      <c r="C50" s="93" t="s">
        <v>584</v>
      </c>
      <c r="D50" s="93" t="s">
        <v>586</v>
      </c>
      <c r="E50" s="140" t="s">
        <v>509</v>
      </c>
      <c r="F50" s="7">
        <v>5466</v>
      </c>
      <c r="G50" s="109" t="s">
        <v>521</v>
      </c>
      <c r="H50" s="73">
        <v>26.5</v>
      </c>
      <c r="I50" s="67"/>
      <c r="J50" s="105">
        <f t="shared" si="1"/>
        <v>0</v>
      </c>
    </row>
    <row r="51" spans="1:10" ht="12.95" customHeight="1">
      <c r="A51" s="117" t="b">
        <f t="shared" ref="A51" si="4">IF(I51&gt;0,"OPS")</f>
        <v>0</v>
      </c>
      <c r="B51" s="207" t="s">
        <v>647</v>
      </c>
      <c r="C51" s="93" t="s">
        <v>584</v>
      </c>
      <c r="D51" s="108" t="s">
        <v>586</v>
      </c>
      <c r="E51" s="140" t="s">
        <v>509</v>
      </c>
      <c r="F51" s="7" t="s">
        <v>105</v>
      </c>
      <c r="G51" s="109" t="s">
        <v>546</v>
      </c>
      <c r="H51" s="73">
        <v>13.25</v>
      </c>
      <c r="I51" s="67"/>
      <c r="J51" s="105">
        <f t="shared" si="1"/>
        <v>0</v>
      </c>
    </row>
    <row r="52" spans="1:10" s="191" customFormat="1" ht="12.95" customHeight="1">
      <c r="A52" s="117" t="b">
        <f>IF(I52&gt;0,"OPS")</f>
        <v>0</v>
      </c>
      <c r="B52" s="207" t="s">
        <v>647</v>
      </c>
      <c r="C52" s="93" t="s">
        <v>584</v>
      </c>
      <c r="D52" s="93" t="s">
        <v>586</v>
      </c>
      <c r="E52" s="140" t="s">
        <v>509</v>
      </c>
      <c r="F52" s="7">
        <v>5477</v>
      </c>
      <c r="G52" s="109" t="s">
        <v>28</v>
      </c>
      <c r="H52" s="73">
        <v>26.5</v>
      </c>
      <c r="I52" s="67"/>
      <c r="J52" s="105">
        <f t="shared" si="1"/>
        <v>0</v>
      </c>
    </row>
    <row r="53" spans="1:10" ht="12.95" customHeight="1" thickBot="1">
      <c r="A53" s="118" t="b">
        <f t="shared" ref="A53" si="5">IF(I53&gt;0,"OPS")</f>
        <v>0</v>
      </c>
      <c r="B53" s="206" t="s">
        <v>647</v>
      </c>
      <c r="C53" s="119" t="s">
        <v>584</v>
      </c>
      <c r="D53" s="119" t="s">
        <v>586</v>
      </c>
      <c r="E53" s="141" t="s">
        <v>509</v>
      </c>
      <c r="F53" s="25" t="s">
        <v>106</v>
      </c>
      <c r="G53" s="120" t="s">
        <v>545</v>
      </c>
      <c r="H53" s="70">
        <v>13.25</v>
      </c>
      <c r="I53" s="66"/>
      <c r="J53" s="121">
        <f t="shared" si="1"/>
        <v>0</v>
      </c>
    </row>
    <row r="54" spans="1:10" s="191" customFormat="1" ht="12.95" customHeight="1">
      <c r="A54" s="102" t="b">
        <f>IF(I54&gt;0,"OPS")</f>
        <v>0</v>
      </c>
      <c r="B54" s="205" t="s">
        <v>97</v>
      </c>
      <c r="C54" s="103" t="s">
        <v>584</v>
      </c>
      <c r="D54" s="114" t="s">
        <v>586</v>
      </c>
      <c r="E54" s="135" t="s">
        <v>510</v>
      </c>
      <c r="F54" s="124">
        <v>902</v>
      </c>
      <c r="G54" s="55" t="s">
        <v>29</v>
      </c>
      <c r="H54" s="56">
        <v>21.5</v>
      </c>
      <c r="I54" s="54"/>
      <c r="J54" s="104">
        <f t="shared" si="1"/>
        <v>0</v>
      </c>
    </row>
    <row r="55" spans="1:10" ht="12.95" customHeight="1">
      <c r="A55" s="106" t="b">
        <f>IF(I55&gt;0,"OPS")</f>
        <v>0</v>
      </c>
      <c r="B55" s="207" t="s">
        <v>97</v>
      </c>
      <c r="C55" s="91" t="s">
        <v>584</v>
      </c>
      <c r="D55" s="108" t="s">
        <v>586</v>
      </c>
      <c r="E55" s="196" t="s">
        <v>510</v>
      </c>
      <c r="F55" s="4" t="s">
        <v>119</v>
      </c>
      <c r="G55" s="9" t="s">
        <v>544</v>
      </c>
      <c r="H55" s="78">
        <v>10.75</v>
      </c>
      <c r="I55" s="67"/>
      <c r="J55" s="105">
        <f>I55*H55</f>
        <v>0</v>
      </c>
    </row>
    <row r="56" spans="1:10" s="191" customFormat="1" ht="12.95" customHeight="1">
      <c r="A56" s="106" t="b">
        <f t="shared" ref="A56:A119" si="6">IF(I56&gt;0,"OPS")</f>
        <v>0</v>
      </c>
      <c r="B56" s="207" t="s">
        <v>97</v>
      </c>
      <c r="C56" s="91" t="s">
        <v>584</v>
      </c>
      <c r="D56" s="108" t="s">
        <v>586</v>
      </c>
      <c r="E56" s="196" t="s">
        <v>510</v>
      </c>
      <c r="F56" s="4">
        <v>903</v>
      </c>
      <c r="G56" s="9" t="s">
        <v>30</v>
      </c>
      <c r="H56" s="78">
        <v>21.5</v>
      </c>
      <c r="I56" s="67"/>
      <c r="J56" s="105">
        <f t="shared" si="1"/>
        <v>0</v>
      </c>
    </row>
    <row r="57" spans="1:10" ht="12.95" customHeight="1">
      <c r="A57" s="106" t="b">
        <f>IF(I57&gt;0,"OPS")</f>
        <v>0</v>
      </c>
      <c r="B57" s="207" t="s">
        <v>97</v>
      </c>
      <c r="C57" s="91" t="s">
        <v>584</v>
      </c>
      <c r="D57" s="108" t="s">
        <v>586</v>
      </c>
      <c r="E57" s="196" t="s">
        <v>510</v>
      </c>
      <c r="F57" s="4" t="s">
        <v>492</v>
      </c>
      <c r="G57" s="9" t="s">
        <v>543</v>
      </c>
      <c r="H57" s="78">
        <v>10.75</v>
      </c>
      <c r="I57" s="67"/>
      <c r="J57" s="105">
        <f>I57*H57</f>
        <v>0</v>
      </c>
    </row>
    <row r="58" spans="1:10" s="191" customFormat="1" ht="12.95" customHeight="1">
      <c r="A58" s="106" t="b">
        <f t="shared" si="6"/>
        <v>0</v>
      </c>
      <c r="B58" s="207" t="s">
        <v>97</v>
      </c>
      <c r="C58" s="91" t="s">
        <v>584</v>
      </c>
      <c r="D58" s="108" t="s">
        <v>586</v>
      </c>
      <c r="E58" s="196" t="s">
        <v>510</v>
      </c>
      <c r="F58" s="4">
        <v>907</v>
      </c>
      <c r="G58" s="9" t="s">
        <v>31</v>
      </c>
      <c r="H58" s="78">
        <v>21.5</v>
      </c>
      <c r="I58" s="67"/>
      <c r="J58" s="105">
        <f t="shared" si="1"/>
        <v>0</v>
      </c>
    </row>
    <row r="59" spans="1:10" ht="12.95" customHeight="1">
      <c r="A59" s="106" t="b">
        <f>IF(I59&gt;0,"OPS")</f>
        <v>0</v>
      </c>
      <c r="B59" s="207" t="s">
        <v>97</v>
      </c>
      <c r="C59" s="91" t="s">
        <v>584</v>
      </c>
      <c r="D59" s="108" t="s">
        <v>586</v>
      </c>
      <c r="E59" s="196" t="s">
        <v>510</v>
      </c>
      <c r="F59" s="4" t="s">
        <v>120</v>
      </c>
      <c r="G59" s="9" t="s">
        <v>542</v>
      </c>
      <c r="H59" s="78">
        <v>10.75</v>
      </c>
      <c r="I59" s="67"/>
      <c r="J59" s="105">
        <f>I59*H59</f>
        <v>0</v>
      </c>
    </row>
    <row r="60" spans="1:10" s="191" customFormat="1" ht="12.95" customHeight="1">
      <c r="A60" s="106" t="b">
        <f t="shared" si="6"/>
        <v>0</v>
      </c>
      <c r="B60" s="207" t="s">
        <v>97</v>
      </c>
      <c r="C60" s="91" t="s">
        <v>584</v>
      </c>
      <c r="D60" s="108" t="s">
        <v>586</v>
      </c>
      <c r="E60" s="196" t="s">
        <v>510</v>
      </c>
      <c r="F60" s="4">
        <v>909</v>
      </c>
      <c r="G60" s="9" t="s">
        <v>32</v>
      </c>
      <c r="H60" s="78">
        <v>21.5</v>
      </c>
      <c r="I60" s="67"/>
      <c r="J60" s="105">
        <f t="shared" si="1"/>
        <v>0</v>
      </c>
    </row>
    <row r="61" spans="1:10" ht="12.95" customHeight="1">
      <c r="A61" s="106" t="b">
        <f>IF(I61&gt;0,"OPS")</f>
        <v>0</v>
      </c>
      <c r="B61" s="207" t="s">
        <v>97</v>
      </c>
      <c r="C61" s="91" t="s">
        <v>584</v>
      </c>
      <c r="D61" s="108" t="s">
        <v>586</v>
      </c>
      <c r="E61" s="196" t="s">
        <v>510</v>
      </c>
      <c r="F61" s="4" t="s">
        <v>121</v>
      </c>
      <c r="G61" s="9" t="s">
        <v>541</v>
      </c>
      <c r="H61" s="78">
        <v>10.75</v>
      </c>
      <c r="I61" s="67"/>
      <c r="J61" s="105">
        <f>I61*H61</f>
        <v>0</v>
      </c>
    </row>
    <row r="62" spans="1:10" s="191" customFormat="1" ht="12.95" customHeight="1">
      <c r="A62" s="106" t="b">
        <f t="shared" si="6"/>
        <v>0</v>
      </c>
      <c r="B62" s="207" t="s">
        <v>97</v>
      </c>
      <c r="C62" s="91" t="s">
        <v>584</v>
      </c>
      <c r="D62" s="108" t="s">
        <v>586</v>
      </c>
      <c r="E62" s="196" t="s">
        <v>510</v>
      </c>
      <c r="F62" s="4">
        <v>910</v>
      </c>
      <c r="G62" s="9" t="s">
        <v>33</v>
      </c>
      <c r="H62" s="78">
        <v>21.5</v>
      </c>
      <c r="I62" s="67"/>
      <c r="J62" s="105">
        <f t="shared" si="1"/>
        <v>0</v>
      </c>
    </row>
    <row r="63" spans="1:10" ht="12.95" customHeight="1">
      <c r="A63" s="106" t="b">
        <f>IF(I63&gt;0,"OPS")</f>
        <v>0</v>
      </c>
      <c r="B63" s="207" t="s">
        <v>97</v>
      </c>
      <c r="C63" s="91" t="s">
        <v>584</v>
      </c>
      <c r="D63" s="108" t="s">
        <v>586</v>
      </c>
      <c r="E63" s="196" t="s">
        <v>510</v>
      </c>
      <c r="F63" s="4" t="s">
        <v>493</v>
      </c>
      <c r="G63" s="9" t="s">
        <v>540</v>
      </c>
      <c r="H63" s="78">
        <v>10.75</v>
      </c>
      <c r="I63" s="67"/>
      <c r="J63" s="105">
        <f>I63*H63</f>
        <v>0</v>
      </c>
    </row>
    <row r="64" spans="1:10" s="191" customFormat="1" ht="12.95" customHeight="1">
      <c r="A64" s="106" t="b">
        <f t="shared" si="6"/>
        <v>0</v>
      </c>
      <c r="B64" s="207" t="s">
        <v>97</v>
      </c>
      <c r="C64" s="91" t="s">
        <v>584</v>
      </c>
      <c r="D64" s="108" t="s">
        <v>586</v>
      </c>
      <c r="E64" s="196" t="s">
        <v>510</v>
      </c>
      <c r="F64" s="4">
        <v>922</v>
      </c>
      <c r="G64" s="9" t="s">
        <v>34</v>
      </c>
      <c r="H64" s="78">
        <v>21.5</v>
      </c>
      <c r="I64" s="67"/>
      <c r="J64" s="105">
        <f t="shared" si="1"/>
        <v>0</v>
      </c>
    </row>
    <row r="65" spans="1:10" ht="12.95" customHeight="1">
      <c r="A65" s="106" t="b">
        <f>IF(I65&gt;0,"OPS")</f>
        <v>0</v>
      </c>
      <c r="B65" s="207" t="s">
        <v>97</v>
      </c>
      <c r="C65" s="91" t="s">
        <v>584</v>
      </c>
      <c r="D65" s="108" t="s">
        <v>586</v>
      </c>
      <c r="E65" s="196" t="s">
        <v>510</v>
      </c>
      <c r="F65" s="4" t="s">
        <v>122</v>
      </c>
      <c r="G65" s="9" t="s">
        <v>539</v>
      </c>
      <c r="H65" s="78">
        <v>10.75</v>
      </c>
      <c r="I65" s="67"/>
      <c r="J65" s="105">
        <f>I65*H65</f>
        <v>0</v>
      </c>
    </row>
    <row r="66" spans="1:10" s="191" customFormat="1" ht="12.95" customHeight="1">
      <c r="A66" s="106" t="b">
        <f t="shared" si="6"/>
        <v>0</v>
      </c>
      <c r="B66" s="207" t="s">
        <v>97</v>
      </c>
      <c r="C66" s="91" t="s">
        <v>584</v>
      </c>
      <c r="D66" s="108" t="s">
        <v>586</v>
      </c>
      <c r="E66" s="196" t="s">
        <v>510</v>
      </c>
      <c r="F66" s="4">
        <v>933</v>
      </c>
      <c r="G66" s="9" t="s">
        <v>35</v>
      </c>
      <c r="H66" s="78">
        <v>21.5</v>
      </c>
      <c r="I66" s="67"/>
      <c r="J66" s="105">
        <f t="shared" si="1"/>
        <v>0</v>
      </c>
    </row>
    <row r="67" spans="1:10" ht="12.95" customHeight="1">
      <c r="A67" s="106" t="b">
        <f>IF(I67&gt;0,"OPS")</f>
        <v>0</v>
      </c>
      <c r="B67" s="207" t="s">
        <v>97</v>
      </c>
      <c r="C67" s="91" t="s">
        <v>584</v>
      </c>
      <c r="D67" s="108" t="s">
        <v>586</v>
      </c>
      <c r="E67" s="196" t="s">
        <v>510</v>
      </c>
      <c r="F67" s="4" t="s">
        <v>494</v>
      </c>
      <c r="G67" s="9" t="s">
        <v>538</v>
      </c>
      <c r="H67" s="78">
        <v>10.75</v>
      </c>
      <c r="I67" s="67"/>
      <c r="J67" s="105">
        <f>I67*H67</f>
        <v>0</v>
      </c>
    </row>
    <row r="68" spans="1:10" s="191" customFormat="1" ht="12.95" customHeight="1">
      <c r="A68" s="106" t="b">
        <f t="shared" si="6"/>
        <v>0</v>
      </c>
      <c r="B68" s="207" t="s">
        <v>97</v>
      </c>
      <c r="C68" s="91" t="s">
        <v>584</v>
      </c>
      <c r="D68" s="108" t="s">
        <v>586</v>
      </c>
      <c r="E68" s="196" t="s">
        <v>510</v>
      </c>
      <c r="F68" s="4">
        <v>955</v>
      </c>
      <c r="G68" s="9" t="s">
        <v>251</v>
      </c>
      <c r="H68" s="78">
        <v>21.5</v>
      </c>
      <c r="I68" s="67"/>
      <c r="J68" s="105">
        <f t="shared" si="1"/>
        <v>0</v>
      </c>
    </row>
    <row r="69" spans="1:10" ht="12.95" customHeight="1">
      <c r="A69" s="106" t="b">
        <f t="shared" si="6"/>
        <v>0</v>
      </c>
      <c r="B69" s="207" t="s">
        <v>97</v>
      </c>
      <c r="C69" s="91" t="s">
        <v>584</v>
      </c>
      <c r="D69" s="108" t="s">
        <v>586</v>
      </c>
      <c r="E69" s="196" t="s">
        <v>510</v>
      </c>
      <c r="F69" s="4" t="s">
        <v>495</v>
      </c>
      <c r="G69" s="9" t="s">
        <v>537</v>
      </c>
      <c r="H69" s="78">
        <v>10.75</v>
      </c>
      <c r="I69" s="67"/>
      <c r="J69" s="105">
        <f>I69*H69</f>
        <v>0</v>
      </c>
    </row>
    <row r="70" spans="1:10" s="191" customFormat="1" ht="12.95" customHeight="1">
      <c r="A70" s="106" t="b">
        <f t="shared" si="6"/>
        <v>0</v>
      </c>
      <c r="B70" s="207" t="s">
        <v>97</v>
      </c>
      <c r="C70" s="91" t="s">
        <v>584</v>
      </c>
      <c r="D70" s="108" t="s">
        <v>586</v>
      </c>
      <c r="E70" s="196" t="s">
        <v>510</v>
      </c>
      <c r="F70" s="4">
        <v>966</v>
      </c>
      <c r="G70" s="9" t="s">
        <v>522</v>
      </c>
      <c r="H70" s="78">
        <v>21.5</v>
      </c>
      <c r="I70" s="67"/>
      <c r="J70" s="105">
        <f t="shared" si="1"/>
        <v>0</v>
      </c>
    </row>
    <row r="71" spans="1:10" ht="12.95" customHeight="1">
      <c r="A71" s="106" t="b">
        <f t="shared" si="6"/>
        <v>0</v>
      </c>
      <c r="B71" s="207" t="s">
        <v>97</v>
      </c>
      <c r="C71" s="91" t="s">
        <v>584</v>
      </c>
      <c r="D71" s="108" t="s">
        <v>586</v>
      </c>
      <c r="E71" s="196" t="s">
        <v>510</v>
      </c>
      <c r="F71" s="4" t="s">
        <v>123</v>
      </c>
      <c r="G71" s="9" t="s">
        <v>536</v>
      </c>
      <c r="H71" s="78">
        <v>10.75</v>
      </c>
      <c r="I71" s="67"/>
      <c r="J71" s="105">
        <f>I71*H71</f>
        <v>0</v>
      </c>
    </row>
    <row r="72" spans="1:10" s="191" customFormat="1" ht="12.95" customHeight="1">
      <c r="A72" s="106" t="b">
        <f t="shared" si="6"/>
        <v>0</v>
      </c>
      <c r="B72" s="207" t="s">
        <v>97</v>
      </c>
      <c r="C72" s="91" t="s">
        <v>584</v>
      </c>
      <c r="D72" s="108" t="s">
        <v>586</v>
      </c>
      <c r="E72" s="196" t="s">
        <v>510</v>
      </c>
      <c r="F72" s="4">
        <v>977</v>
      </c>
      <c r="G72" s="9" t="s">
        <v>36</v>
      </c>
      <c r="H72" s="78">
        <v>21.5</v>
      </c>
      <c r="I72" s="67"/>
      <c r="J72" s="105">
        <f t="shared" si="1"/>
        <v>0</v>
      </c>
    </row>
    <row r="73" spans="1:10" ht="12.95" customHeight="1" thickBot="1">
      <c r="A73" s="129" t="b">
        <f t="shared" si="6"/>
        <v>0</v>
      </c>
      <c r="B73" s="206" t="s">
        <v>97</v>
      </c>
      <c r="C73" s="101" t="s">
        <v>584</v>
      </c>
      <c r="D73" s="130" t="s">
        <v>586</v>
      </c>
      <c r="E73" s="138" t="s">
        <v>510</v>
      </c>
      <c r="F73" s="32" t="s">
        <v>124</v>
      </c>
      <c r="G73" s="10" t="s">
        <v>535</v>
      </c>
      <c r="H73" s="11">
        <v>10.75</v>
      </c>
      <c r="I73" s="66"/>
      <c r="J73" s="121">
        <f>I73*H73</f>
        <v>0</v>
      </c>
    </row>
    <row r="74" spans="1:10" s="191" customFormat="1" ht="12.95" customHeight="1">
      <c r="A74" s="102" t="b">
        <f t="shared" si="6"/>
        <v>0</v>
      </c>
      <c r="B74" s="205" t="s">
        <v>94</v>
      </c>
      <c r="C74" s="103" t="s">
        <v>584</v>
      </c>
      <c r="D74" s="114" t="s">
        <v>586</v>
      </c>
      <c r="E74" s="135" t="s">
        <v>511</v>
      </c>
      <c r="F74" s="124">
        <v>302</v>
      </c>
      <c r="G74" s="55" t="s">
        <v>37</v>
      </c>
      <c r="H74" s="56">
        <v>24.5</v>
      </c>
      <c r="I74" s="54"/>
      <c r="J74" s="104">
        <f t="shared" si="1"/>
        <v>0</v>
      </c>
    </row>
    <row r="75" spans="1:10" ht="12.95" customHeight="1">
      <c r="A75" s="106" t="b">
        <f t="shared" si="6"/>
        <v>0</v>
      </c>
      <c r="B75" s="207" t="s">
        <v>94</v>
      </c>
      <c r="C75" s="91" t="s">
        <v>584</v>
      </c>
      <c r="D75" s="108" t="s">
        <v>586</v>
      </c>
      <c r="E75" s="196" t="s">
        <v>511</v>
      </c>
      <c r="F75" s="4" t="s">
        <v>113</v>
      </c>
      <c r="G75" s="9" t="s">
        <v>524</v>
      </c>
      <c r="H75" s="78">
        <v>12.25</v>
      </c>
      <c r="I75" s="67"/>
      <c r="J75" s="105">
        <f>I75*H75</f>
        <v>0</v>
      </c>
    </row>
    <row r="76" spans="1:10" s="191" customFormat="1" ht="12.95" customHeight="1">
      <c r="A76" s="106" t="b">
        <f t="shared" si="6"/>
        <v>0</v>
      </c>
      <c r="B76" s="207" t="s">
        <v>94</v>
      </c>
      <c r="C76" s="91" t="s">
        <v>584</v>
      </c>
      <c r="D76" s="108" t="s">
        <v>586</v>
      </c>
      <c r="E76" s="196" t="s">
        <v>511</v>
      </c>
      <c r="F76" s="4">
        <v>303</v>
      </c>
      <c r="G76" s="9" t="s">
        <v>38</v>
      </c>
      <c r="H76" s="78">
        <v>24.5</v>
      </c>
      <c r="I76" s="67"/>
      <c r="J76" s="105">
        <f t="shared" si="1"/>
        <v>0</v>
      </c>
    </row>
    <row r="77" spans="1:10" ht="12.95" customHeight="1">
      <c r="A77" s="106" t="b">
        <f>IF(I77&gt;0,"OPS")</f>
        <v>0</v>
      </c>
      <c r="B77" s="207" t="s">
        <v>94</v>
      </c>
      <c r="C77" s="91" t="s">
        <v>584</v>
      </c>
      <c r="D77" s="108" t="s">
        <v>586</v>
      </c>
      <c r="E77" s="196" t="s">
        <v>511</v>
      </c>
      <c r="F77" s="4" t="s">
        <v>496</v>
      </c>
      <c r="G77" s="9" t="s">
        <v>525</v>
      </c>
      <c r="H77" s="78">
        <v>12.25</v>
      </c>
      <c r="I77" s="67"/>
      <c r="J77" s="105">
        <f>I77*H77</f>
        <v>0</v>
      </c>
    </row>
    <row r="78" spans="1:10" s="191" customFormat="1" ht="12.95" customHeight="1">
      <c r="A78" s="106" t="b">
        <f t="shared" si="6"/>
        <v>0</v>
      </c>
      <c r="B78" s="207" t="s">
        <v>94</v>
      </c>
      <c r="C78" s="91" t="s">
        <v>584</v>
      </c>
      <c r="D78" s="108" t="s">
        <v>586</v>
      </c>
      <c r="E78" s="196" t="s">
        <v>511</v>
      </c>
      <c r="F78" s="4">
        <v>307</v>
      </c>
      <c r="G78" s="9" t="s">
        <v>39</v>
      </c>
      <c r="H78" s="78">
        <v>24.5</v>
      </c>
      <c r="I78" s="67"/>
      <c r="J78" s="105">
        <f t="shared" si="1"/>
        <v>0</v>
      </c>
    </row>
    <row r="79" spans="1:10" ht="12.95" customHeight="1">
      <c r="A79" s="106" t="b">
        <f>IF(I79&gt;0,"OPS")</f>
        <v>0</v>
      </c>
      <c r="B79" s="207" t="s">
        <v>94</v>
      </c>
      <c r="C79" s="91" t="s">
        <v>584</v>
      </c>
      <c r="D79" s="108" t="s">
        <v>586</v>
      </c>
      <c r="E79" s="196" t="s">
        <v>511</v>
      </c>
      <c r="F79" s="4" t="s">
        <v>114</v>
      </c>
      <c r="G79" s="9" t="s">
        <v>526</v>
      </c>
      <c r="H79" s="78">
        <v>12.25</v>
      </c>
      <c r="I79" s="67"/>
      <c r="J79" s="105">
        <f>I79*H79</f>
        <v>0</v>
      </c>
    </row>
    <row r="80" spans="1:10" s="191" customFormat="1" ht="12.95" customHeight="1">
      <c r="A80" s="106" t="b">
        <f t="shared" si="6"/>
        <v>0</v>
      </c>
      <c r="B80" s="207" t="s">
        <v>94</v>
      </c>
      <c r="C80" s="91" t="s">
        <v>584</v>
      </c>
      <c r="D80" s="108" t="s">
        <v>586</v>
      </c>
      <c r="E80" s="196" t="s">
        <v>511</v>
      </c>
      <c r="F80" s="4">
        <v>309</v>
      </c>
      <c r="G80" s="9" t="s">
        <v>40</v>
      </c>
      <c r="H80" s="78">
        <v>24.5</v>
      </c>
      <c r="I80" s="67"/>
      <c r="J80" s="105">
        <f t="shared" si="1"/>
        <v>0</v>
      </c>
    </row>
    <row r="81" spans="1:10" ht="12.95" customHeight="1">
      <c r="A81" s="106" t="b">
        <f>IF(I81&gt;0,"OPS")</f>
        <v>0</v>
      </c>
      <c r="B81" s="207" t="s">
        <v>94</v>
      </c>
      <c r="C81" s="91" t="s">
        <v>584</v>
      </c>
      <c r="D81" s="108" t="s">
        <v>586</v>
      </c>
      <c r="E81" s="196" t="s">
        <v>511</v>
      </c>
      <c r="F81" s="4" t="s">
        <v>115</v>
      </c>
      <c r="G81" s="9" t="s">
        <v>527</v>
      </c>
      <c r="H81" s="78">
        <v>12.25</v>
      </c>
      <c r="I81" s="67"/>
      <c r="J81" s="105">
        <f>I81*H81</f>
        <v>0</v>
      </c>
    </row>
    <row r="82" spans="1:10" s="191" customFormat="1" ht="12.95" customHeight="1">
      <c r="A82" s="106" t="b">
        <f t="shared" si="6"/>
        <v>0</v>
      </c>
      <c r="B82" s="207" t="s">
        <v>94</v>
      </c>
      <c r="C82" s="91" t="s">
        <v>584</v>
      </c>
      <c r="D82" s="108" t="s">
        <v>586</v>
      </c>
      <c r="E82" s="196" t="s">
        <v>511</v>
      </c>
      <c r="F82" s="4">
        <v>310</v>
      </c>
      <c r="G82" s="9" t="s">
        <v>41</v>
      </c>
      <c r="H82" s="78">
        <v>24.5</v>
      </c>
      <c r="I82" s="67"/>
      <c r="J82" s="105">
        <f t="shared" si="1"/>
        <v>0</v>
      </c>
    </row>
    <row r="83" spans="1:10" ht="12.95" customHeight="1">
      <c r="A83" s="106" t="b">
        <f>IF(I83&gt;0,"OPS")</f>
        <v>0</v>
      </c>
      <c r="B83" s="207" t="s">
        <v>94</v>
      </c>
      <c r="C83" s="91" t="s">
        <v>584</v>
      </c>
      <c r="D83" s="108" t="s">
        <v>586</v>
      </c>
      <c r="E83" s="196" t="s">
        <v>511</v>
      </c>
      <c r="F83" s="4" t="s">
        <v>497</v>
      </c>
      <c r="G83" s="9" t="s">
        <v>528</v>
      </c>
      <c r="H83" s="78">
        <v>12.25</v>
      </c>
      <c r="I83" s="67"/>
      <c r="J83" s="105">
        <f>I83*H83</f>
        <v>0</v>
      </c>
    </row>
    <row r="84" spans="1:10" s="191" customFormat="1" ht="12.95" customHeight="1">
      <c r="A84" s="106" t="b">
        <f t="shared" si="6"/>
        <v>0</v>
      </c>
      <c r="B84" s="207" t="s">
        <v>94</v>
      </c>
      <c r="C84" s="91" t="s">
        <v>584</v>
      </c>
      <c r="D84" s="108" t="s">
        <v>586</v>
      </c>
      <c r="E84" s="196" t="s">
        <v>511</v>
      </c>
      <c r="F84" s="4">
        <v>322</v>
      </c>
      <c r="G84" s="9" t="s">
        <v>42</v>
      </c>
      <c r="H84" s="78">
        <v>24.5</v>
      </c>
      <c r="I84" s="67"/>
      <c r="J84" s="105">
        <f t="shared" ref="J84:J125" si="7">I84*H84</f>
        <v>0</v>
      </c>
    </row>
    <row r="85" spans="1:10" ht="12.95" customHeight="1">
      <c r="A85" s="106" t="b">
        <f>IF(I85&gt;0,"OPS")</f>
        <v>0</v>
      </c>
      <c r="B85" s="207" t="s">
        <v>94</v>
      </c>
      <c r="C85" s="91" t="s">
        <v>584</v>
      </c>
      <c r="D85" s="108" t="s">
        <v>586</v>
      </c>
      <c r="E85" s="196" t="s">
        <v>511</v>
      </c>
      <c r="F85" s="4" t="s">
        <v>116</v>
      </c>
      <c r="G85" s="9" t="s">
        <v>529</v>
      </c>
      <c r="H85" s="78">
        <v>12.25</v>
      </c>
      <c r="I85" s="67"/>
      <c r="J85" s="105">
        <f>I85*H85</f>
        <v>0</v>
      </c>
    </row>
    <row r="86" spans="1:10" s="191" customFormat="1" ht="12.95" customHeight="1">
      <c r="A86" s="106" t="b">
        <f t="shared" si="6"/>
        <v>0</v>
      </c>
      <c r="B86" s="207" t="s">
        <v>94</v>
      </c>
      <c r="C86" s="91" t="s">
        <v>584</v>
      </c>
      <c r="D86" s="108" t="s">
        <v>586</v>
      </c>
      <c r="E86" s="196" t="s">
        <v>511</v>
      </c>
      <c r="F86" s="4">
        <v>333</v>
      </c>
      <c r="G86" s="9" t="s">
        <v>43</v>
      </c>
      <c r="H86" s="78">
        <v>24.5</v>
      </c>
      <c r="I86" s="67"/>
      <c r="J86" s="105">
        <f t="shared" si="7"/>
        <v>0</v>
      </c>
    </row>
    <row r="87" spans="1:10" ht="12.95" customHeight="1">
      <c r="A87" s="106" t="b">
        <f>IF(I87&gt;0,"OPS")</f>
        <v>0</v>
      </c>
      <c r="B87" s="207" t="s">
        <v>94</v>
      </c>
      <c r="C87" s="91" t="s">
        <v>584</v>
      </c>
      <c r="D87" s="108" t="s">
        <v>586</v>
      </c>
      <c r="E87" s="196" t="s">
        <v>511</v>
      </c>
      <c r="F87" s="4" t="s">
        <v>498</v>
      </c>
      <c r="G87" s="9" t="s">
        <v>530</v>
      </c>
      <c r="H87" s="78">
        <v>12.25</v>
      </c>
      <c r="I87" s="67"/>
      <c r="J87" s="105">
        <f>I87*H87</f>
        <v>0</v>
      </c>
    </row>
    <row r="88" spans="1:10" s="191" customFormat="1" ht="12.95" customHeight="1">
      <c r="A88" s="106" t="b">
        <f t="shared" si="6"/>
        <v>0</v>
      </c>
      <c r="B88" s="207" t="s">
        <v>94</v>
      </c>
      <c r="C88" s="91" t="s">
        <v>584</v>
      </c>
      <c r="D88" s="108" t="s">
        <v>586</v>
      </c>
      <c r="E88" s="196" t="s">
        <v>511</v>
      </c>
      <c r="F88" s="4">
        <v>355</v>
      </c>
      <c r="G88" s="9" t="s">
        <v>252</v>
      </c>
      <c r="H88" s="78">
        <v>24.5</v>
      </c>
      <c r="I88" s="67"/>
      <c r="J88" s="105">
        <f t="shared" si="7"/>
        <v>0</v>
      </c>
    </row>
    <row r="89" spans="1:10" ht="12.95" customHeight="1">
      <c r="A89" s="106" t="b">
        <f t="shared" si="6"/>
        <v>0</v>
      </c>
      <c r="B89" s="207" t="s">
        <v>94</v>
      </c>
      <c r="C89" s="91" t="s">
        <v>584</v>
      </c>
      <c r="D89" s="108" t="s">
        <v>586</v>
      </c>
      <c r="E89" s="196" t="s">
        <v>511</v>
      </c>
      <c r="F89" s="4" t="s">
        <v>499</v>
      </c>
      <c r="G89" s="9" t="s">
        <v>531</v>
      </c>
      <c r="H89" s="78">
        <v>12.25</v>
      </c>
      <c r="I89" s="67"/>
      <c r="J89" s="105">
        <f>I89*H89</f>
        <v>0</v>
      </c>
    </row>
    <row r="90" spans="1:10" s="191" customFormat="1" ht="12.95" customHeight="1">
      <c r="A90" s="106" t="b">
        <f t="shared" si="6"/>
        <v>0</v>
      </c>
      <c r="B90" s="207" t="s">
        <v>94</v>
      </c>
      <c r="C90" s="91" t="s">
        <v>584</v>
      </c>
      <c r="D90" s="108" t="s">
        <v>586</v>
      </c>
      <c r="E90" s="196" t="s">
        <v>511</v>
      </c>
      <c r="F90" s="4">
        <v>366</v>
      </c>
      <c r="G90" s="9" t="s">
        <v>532</v>
      </c>
      <c r="H90" s="78">
        <v>24.5</v>
      </c>
      <c r="I90" s="67"/>
      <c r="J90" s="105">
        <f t="shared" si="7"/>
        <v>0</v>
      </c>
    </row>
    <row r="91" spans="1:10" ht="12.95" customHeight="1">
      <c r="A91" s="106" t="b">
        <f t="shared" si="6"/>
        <v>0</v>
      </c>
      <c r="B91" s="207" t="s">
        <v>94</v>
      </c>
      <c r="C91" s="91" t="s">
        <v>584</v>
      </c>
      <c r="D91" s="108" t="s">
        <v>586</v>
      </c>
      <c r="E91" s="196" t="s">
        <v>511</v>
      </c>
      <c r="F91" s="4" t="s">
        <v>117</v>
      </c>
      <c r="G91" s="9" t="s">
        <v>533</v>
      </c>
      <c r="H91" s="78">
        <v>12.25</v>
      </c>
      <c r="I91" s="67"/>
      <c r="J91" s="105">
        <f>I91*H91</f>
        <v>0</v>
      </c>
    </row>
    <row r="92" spans="1:10" s="191" customFormat="1" ht="12.95" customHeight="1">
      <c r="A92" s="106" t="b">
        <f t="shared" si="6"/>
        <v>0</v>
      </c>
      <c r="B92" s="207" t="s">
        <v>94</v>
      </c>
      <c r="C92" s="91" t="s">
        <v>584</v>
      </c>
      <c r="D92" s="108" t="s">
        <v>586</v>
      </c>
      <c r="E92" s="196" t="s">
        <v>511</v>
      </c>
      <c r="F92" s="4">
        <v>377</v>
      </c>
      <c r="G92" s="9" t="s">
        <v>523</v>
      </c>
      <c r="H92" s="78">
        <v>24.5</v>
      </c>
      <c r="I92" s="67"/>
      <c r="J92" s="105">
        <f t="shared" si="7"/>
        <v>0</v>
      </c>
    </row>
    <row r="93" spans="1:10" ht="12.95" customHeight="1">
      <c r="A93" s="106" t="b">
        <f t="shared" si="6"/>
        <v>0</v>
      </c>
      <c r="B93" s="207" t="s">
        <v>94</v>
      </c>
      <c r="C93" s="91" t="s">
        <v>584</v>
      </c>
      <c r="D93" s="108" t="s">
        <v>586</v>
      </c>
      <c r="E93" s="196" t="s">
        <v>511</v>
      </c>
      <c r="F93" s="4" t="s">
        <v>118</v>
      </c>
      <c r="G93" s="9" t="s">
        <v>534</v>
      </c>
      <c r="H93" s="78">
        <v>12.25</v>
      </c>
      <c r="I93" s="67"/>
      <c r="J93" s="105">
        <f>I93*H93</f>
        <v>0</v>
      </c>
    </row>
    <row r="94" spans="1:10" ht="12.95" customHeight="1" thickBot="1">
      <c r="A94" s="129" t="b">
        <f t="shared" si="6"/>
        <v>0</v>
      </c>
      <c r="B94" s="206" t="s">
        <v>94</v>
      </c>
      <c r="C94" s="101" t="s">
        <v>584</v>
      </c>
      <c r="D94" s="130" t="s">
        <v>309</v>
      </c>
      <c r="E94" s="138" t="s">
        <v>588</v>
      </c>
      <c r="F94" s="32" t="s">
        <v>133</v>
      </c>
      <c r="G94" s="10" t="s">
        <v>383</v>
      </c>
      <c r="H94" s="11">
        <v>5.5</v>
      </c>
      <c r="I94" s="66"/>
      <c r="J94" s="121">
        <f t="shared" ref="J94:J114" si="8">I94*H94</f>
        <v>0</v>
      </c>
    </row>
    <row r="95" spans="1:10" s="191" customFormat="1" ht="12.95" customHeight="1">
      <c r="A95" s="102" t="b">
        <f t="shared" si="6"/>
        <v>0</v>
      </c>
      <c r="B95" s="205" t="s">
        <v>643</v>
      </c>
      <c r="C95" s="103" t="s">
        <v>584</v>
      </c>
      <c r="D95" s="114" t="s">
        <v>586</v>
      </c>
      <c r="E95" s="135" t="s">
        <v>512</v>
      </c>
      <c r="F95" s="124">
        <v>402</v>
      </c>
      <c r="G95" s="55" t="s">
        <v>185</v>
      </c>
      <c r="H95" s="56">
        <v>23.5</v>
      </c>
      <c r="I95" s="54"/>
      <c r="J95" s="104">
        <f t="shared" si="8"/>
        <v>0</v>
      </c>
    </row>
    <row r="96" spans="1:10" ht="12.95" customHeight="1">
      <c r="A96" s="106" t="b">
        <f t="shared" si="6"/>
        <v>0</v>
      </c>
      <c r="B96" s="207" t="s">
        <v>643</v>
      </c>
      <c r="C96" s="91" t="s">
        <v>584</v>
      </c>
      <c r="D96" s="108" t="s">
        <v>586</v>
      </c>
      <c r="E96" s="196" t="s">
        <v>512</v>
      </c>
      <c r="F96" s="4" t="s">
        <v>107</v>
      </c>
      <c r="G96" s="9" t="s">
        <v>564</v>
      </c>
      <c r="H96" s="78">
        <v>11.75</v>
      </c>
      <c r="I96" s="67"/>
      <c r="J96" s="105">
        <f t="shared" si="8"/>
        <v>0</v>
      </c>
    </row>
    <row r="97" spans="1:10" s="191" customFormat="1" ht="12.95" customHeight="1">
      <c r="A97" s="106" t="b">
        <f t="shared" si="6"/>
        <v>0</v>
      </c>
      <c r="B97" s="207" t="s">
        <v>643</v>
      </c>
      <c r="C97" s="91" t="s">
        <v>584</v>
      </c>
      <c r="D97" s="108" t="s">
        <v>586</v>
      </c>
      <c r="E97" s="196" t="s">
        <v>512</v>
      </c>
      <c r="F97" s="4">
        <v>403</v>
      </c>
      <c r="G97" s="9" t="s">
        <v>195</v>
      </c>
      <c r="H97" s="78">
        <v>23.5</v>
      </c>
      <c r="I97" s="67"/>
      <c r="J97" s="105">
        <f t="shared" si="8"/>
        <v>0</v>
      </c>
    </row>
    <row r="98" spans="1:10" ht="12.95" customHeight="1">
      <c r="A98" s="106" t="b">
        <f t="shared" si="6"/>
        <v>0</v>
      </c>
      <c r="B98" s="207" t="s">
        <v>643</v>
      </c>
      <c r="C98" s="91" t="s">
        <v>584</v>
      </c>
      <c r="D98" s="108" t="s">
        <v>586</v>
      </c>
      <c r="E98" s="196" t="s">
        <v>512</v>
      </c>
      <c r="F98" s="4" t="s">
        <v>500</v>
      </c>
      <c r="G98" s="9" t="s">
        <v>565</v>
      </c>
      <c r="H98" s="78">
        <v>11.75</v>
      </c>
      <c r="I98" s="67"/>
      <c r="J98" s="105">
        <f t="shared" si="8"/>
        <v>0</v>
      </c>
    </row>
    <row r="99" spans="1:10" s="191" customFormat="1" ht="12.95" customHeight="1">
      <c r="A99" s="106" t="b">
        <f t="shared" si="6"/>
        <v>0</v>
      </c>
      <c r="B99" s="207" t="s">
        <v>643</v>
      </c>
      <c r="C99" s="91" t="s">
        <v>584</v>
      </c>
      <c r="D99" s="108" t="s">
        <v>586</v>
      </c>
      <c r="E99" s="196" t="s">
        <v>512</v>
      </c>
      <c r="F99" s="4">
        <v>407</v>
      </c>
      <c r="G99" s="9" t="s">
        <v>186</v>
      </c>
      <c r="H99" s="78">
        <v>23.5</v>
      </c>
      <c r="I99" s="67"/>
      <c r="J99" s="105">
        <f t="shared" si="8"/>
        <v>0</v>
      </c>
    </row>
    <row r="100" spans="1:10" ht="12.95" customHeight="1">
      <c r="A100" s="106" t="b">
        <f t="shared" si="6"/>
        <v>0</v>
      </c>
      <c r="B100" s="207" t="s">
        <v>643</v>
      </c>
      <c r="C100" s="91" t="s">
        <v>584</v>
      </c>
      <c r="D100" s="108" t="s">
        <v>586</v>
      </c>
      <c r="E100" s="196" t="s">
        <v>512</v>
      </c>
      <c r="F100" s="4" t="s">
        <v>108</v>
      </c>
      <c r="G100" s="9" t="s">
        <v>566</v>
      </c>
      <c r="H100" s="78">
        <v>11.75</v>
      </c>
      <c r="I100" s="67"/>
      <c r="J100" s="105">
        <f t="shared" si="8"/>
        <v>0</v>
      </c>
    </row>
    <row r="101" spans="1:10" s="191" customFormat="1" ht="12.95" customHeight="1">
      <c r="A101" s="106" t="b">
        <f t="shared" si="6"/>
        <v>0</v>
      </c>
      <c r="B101" s="207" t="s">
        <v>643</v>
      </c>
      <c r="C101" s="91" t="s">
        <v>584</v>
      </c>
      <c r="D101" s="108" t="s">
        <v>586</v>
      </c>
      <c r="E101" s="196" t="s">
        <v>512</v>
      </c>
      <c r="F101" s="4">
        <v>409</v>
      </c>
      <c r="G101" s="9" t="s">
        <v>187</v>
      </c>
      <c r="H101" s="78">
        <v>23.5</v>
      </c>
      <c r="I101" s="67"/>
      <c r="J101" s="105">
        <f t="shared" si="8"/>
        <v>0</v>
      </c>
    </row>
    <row r="102" spans="1:10" ht="12.95" customHeight="1">
      <c r="A102" s="106" t="b">
        <f t="shared" si="6"/>
        <v>0</v>
      </c>
      <c r="B102" s="207" t="s">
        <v>643</v>
      </c>
      <c r="C102" s="91" t="s">
        <v>584</v>
      </c>
      <c r="D102" s="108" t="s">
        <v>586</v>
      </c>
      <c r="E102" s="196" t="s">
        <v>512</v>
      </c>
      <c r="F102" s="4" t="s">
        <v>109</v>
      </c>
      <c r="G102" s="9" t="s">
        <v>567</v>
      </c>
      <c r="H102" s="78">
        <v>11.75</v>
      </c>
      <c r="I102" s="67"/>
      <c r="J102" s="105">
        <f t="shared" si="8"/>
        <v>0</v>
      </c>
    </row>
    <row r="103" spans="1:10" s="191" customFormat="1" ht="12.95" customHeight="1">
      <c r="A103" s="106" t="b">
        <f t="shared" si="6"/>
        <v>0</v>
      </c>
      <c r="B103" s="207" t="s">
        <v>643</v>
      </c>
      <c r="C103" s="91" t="s">
        <v>584</v>
      </c>
      <c r="D103" s="108" t="s">
        <v>586</v>
      </c>
      <c r="E103" s="196" t="s">
        <v>512</v>
      </c>
      <c r="F103" s="4">
        <v>410</v>
      </c>
      <c r="G103" s="9" t="s">
        <v>196</v>
      </c>
      <c r="H103" s="78">
        <v>23.5</v>
      </c>
      <c r="I103" s="67"/>
      <c r="J103" s="105">
        <f t="shared" si="8"/>
        <v>0</v>
      </c>
    </row>
    <row r="104" spans="1:10" ht="12.95" customHeight="1">
      <c r="A104" s="106" t="b">
        <f t="shared" si="6"/>
        <v>0</v>
      </c>
      <c r="B104" s="207" t="s">
        <v>643</v>
      </c>
      <c r="C104" s="91" t="s">
        <v>584</v>
      </c>
      <c r="D104" s="108" t="s">
        <v>586</v>
      </c>
      <c r="E104" s="196" t="s">
        <v>512</v>
      </c>
      <c r="F104" s="4" t="s">
        <v>501</v>
      </c>
      <c r="G104" s="9" t="s">
        <v>568</v>
      </c>
      <c r="H104" s="78">
        <v>11.75</v>
      </c>
      <c r="I104" s="67"/>
      <c r="J104" s="105">
        <f t="shared" si="8"/>
        <v>0</v>
      </c>
    </row>
    <row r="105" spans="1:10" s="191" customFormat="1" ht="12.95" customHeight="1">
      <c r="A105" s="106" t="b">
        <f t="shared" si="6"/>
        <v>0</v>
      </c>
      <c r="B105" s="207" t="s">
        <v>643</v>
      </c>
      <c r="C105" s="91" t="s">
        <v>584</v>
      </c>
      <c r="D105" s="108" t="s">
        <v>586</v>
      </c>
      <c r="E105" s="196" t="s">
        <v>512</v>
      </c>
      <c r="F105" s="4">
        <v>422</v>
      </c>
      <c r="G105" s="9" t="s">
        <v>188</v>
      </c>
      <c r="H105" s="78">
        <v>23.5</v>
      </c>
      <c r="I105" s="67"/>
      <c r="J105" s="105">
        <f t="shared" si="8"/>
        <v>0</v>
      </c>
    </row>
    <row r="106" spans="1:10" ht="12.95" customHeight="1">
      <c r="A106" s="106" t="b">
        <f t="shared" si="6"/>
        <v>0</v>
      </c>
      <c r="B106" s="207" t="s">
        <v>643</v>
      </c>
      <c r="C106" s="91" t="s">
        <v>584</v>
      </c>
      <c r="D106" s="108" t="s">
        <v>586</v>
      </c>
      <c r="E106" s="196" t="s">
        <v>512</v>
      </c>
      <c r="F106" s="4" t="s">
        <v>110</v>
      </c>
      <c r="G106" s="9" t="s">
        <v>569</v>
      </c>
      <c r="H106" s="78">
        <v>11.75</v>
      </c>
      <c r="I106" s="67"/>
      <c r="J106" s="105">
        <f t="shared" si="8"/>
        <v>0</v>
      </c>
    </row>
    <row r="107" spans="1:10" s="191" customFormat="1" ht="12.95" customHeight="1">
      <c r="A107" s="106" t="b">
        <f t="shared" si="6"/>
        <v>0</v>
      </c>
      <c r="B107" s="207" t="s">
        <v>643</v>
      </c>
      <c r="C107" s="91" t="s">
        <v>584</v>
      </c>
      <c r="D107" s="108" t="s">
        <v>586</v>
      </c>
      <c r="E107" s="196" t="s">
        <v>512</v>
      </c>
      <c r="F107" s="4">
        <v>433</v>
      </c>
      <c r="G107" s="9" t="s">
        <v>197</v>
      </c>
      <c r="H107" s="78">
        <v>23.5</v>
      </c>
      <c r="I107" s="67"/>
      <c r="J107" s="105">
        <f t="shared" si="8"/>
        <v>0</v>
      </c>
    </row>
    <row r="108" spans="1:10" ht="12.95" customHeight="1">
      <c r="A108" s="106" t="b">
        <f t="shared" si="6"/>
        <v>0</v>
      </c>
      <c r="B108" s="207" t="s">
        <v>643</v>
      </c>
      <c r="C108" s="91" t="s">
        <v>584</v>
      </c>
      <c r="D108" s="108" t="s">
        <v>586</v>
      </c>
      <c r="E108" s="196" t="s">
        <v>512</v>
      </c>
      <c r="F108" s="4" t="s">
        <v>502</v>
      </c>
      <c r="G108" s="9" t="s">
        <v>570</v>
      </c>
      <c r="H108" s="78">
        <v>11.75</v>
      </c>
      <c r="I108" s="67"/>
      <c r="J108" s="105">
        <f t="shared" si="8"/>
        <v>0</v>
      </c>
    </row>
    <row r="109" spans="1:10" s="191" customFormat="1" ht="12.95" customHeight="1">
      <c r="A109" s="106" t="b">
        <f t="shared" si="6"/>
        <v>0</v>
      </c>
      <c r="B109" s="207" t="s">
        <v>643</v>
      </c>
      <c r="C109" s="91" t="s">
        <v>584</v>
      </c>
      <c r="D109" s="108" t="s">
        <v>586</v>
      </c>
      <c r="E109" s="196" t="s">
        <v>512</v>
      </c>
      <c r="F109" s="4">
        <v>455</v>
      </c>
      <c r="G109" s="9" t="s">
        <v>253</v>
      </c>
      <c r="H109" s="78">
        <v>23.5</v>
      </c>
      <c r="I109" s="67"/>
      <c r="J109" s="105">
        <f t="shared" si="8"/>
        <v>0</v>
      </c>
    </row>
    <row r="110" spans="1:10" ht="12.95" customHeight="1">
      <c r="A110" s="106" t="b">
        <f t="shared" si="6"/>
        <v>0</v>
      </c>
      <c r="B110" s="207" t="s">
        <v>643</v>
      </c>
      <c r="C110" s="91" t="s">
        <v>584</v>
      </c>
      <c r="D110" s="108" t="s">
        <v>586</v>
      </c>
      <c r="E110" s="196" t="s">
        <v>512</v>
      </c>
      <c r="F110" s="4" t="s">
        <v>503</v>
      </c>
      <c r="G110" s="9" t="s">
        <v>571</v>
      </c>
      <c r="H110" s="78">
        <v>11.75</v>
      </c>
      <c r="I110" s="67"/>
      <c r="J110" s="105">
        <f t="shared" si="8"/>
        <v>0</v>
      </c>
    </row>
    <row r="111" spans="1:10" s="191" customFormat="1" ht="12.95" customHeight="1">
      <c r="A111" s="106" t="b">
        <f t="shared" si="6"/>
        <v>0</v>
      </c>
      <c r="B111" s="207" t="s">
        <v>643</v>
      </c>
      <c r="C111" s="91" t="s">
        <v>584</v>
      </c>
      <c r="D111" s="108" t="s">
        <v>586</v>
      </c>
      <c r="E111" s="196" t="s">
        <v>512</v>
      </c>
      <c r="F111" s="4">
        <v>466</v>
      </c>
      <c r="G111" s="9" t="s">
        <v>573</v>
      </c>
      <c r="H111" s="78">
        <v>23.5</v>
      </c>
      <c r="I111" s="67"/>
      <c r="J111" s="105">
        <f t="shared" si="8"/>
        <v>0</v>
      </c>
    </row>
    <row r="112" spans="1:10" ht="12.95" customHeight="1">
      <c r="A112" s="106" t="b">
        <f t="shared" si="6"/>
        <v>0</v>
      </c>
      <c r="B112" s="207" t="s">
        <v>643</v>
      </c>
      <c r="C112" s="91" t="s">
        <v>584</v>
      </c>
      <c r="D112" s="108" t="s">
        <v>586</v>
      </c>
      <c r="E112" s="196" t="s">
        <v>512</v>
      </c>
      <c r="F112" s="4" t="s">
        <v>111</v>
      </c>
      <c r="G112" s="9" t="s">
        <v>574</v>
      </c>
      <c r="H112" s="78">
        <v>11.75</v>
      </c>
      <c r="I112" s="67"/>
      <c r="J112" s="105">
        <f t="shared" si="8"/>
        <v>0</v>
      </c>
    </row>
    <row r="113" spans="1:10" s="191" customFormat="1" ht="12.95" customHeight="1">
      <c r="A113" s="106" t="b">
        <f t="shared" si="6"/>
        <v>0</v>
      </c>
      <c r="B113" s="207" t="s">
        <v>643</v>
      </c>
      <c r="C113" s="91" t="s">
        <v>584</v>
      </c>
      <c r="D113" s="108" t="s">
        <v>586</v>
      </c>
      <c r="E113" s="196" t="s">
        <v>512</v>
      </c>
      <c r="F113" s="4">
        <v>477</v>
      </c>
      <c r="G113" s="9" t="s">
        <v>198</v>
      </c>
      <c r="H113" s="78">
        <v>23.5</v>
      </c>
      <c r="I113" s="67"/>
      <c r="J113" s="105">
        <f t="shared" si="8"/>
        <v>0</v>
      </c>
    </row>
    <row r="114" spans="1:10" ht="12.95" customHeight="1" thickBot="1">
      <c r="A114" s="129" t="b">
        <f t="shared" si="6"/>
        <v>0</v>
      </c>
      <c r="B114" s="206" t="s">
        <v>643</v>
      </c>
      <c r="C114" s="101" t="s">
        <v>584</v>
      </c>
      <c r="D114" s="101" t="s">
        <v>586</v>
      </c>
      <c r="E114" s="138" t="s">
        <v>512</v>
      </c>
      <c r="F114" s="32" t="s">
        <v>112</v>
      </c>
      <c r="G114" s="10" t="s">
        <v>572</v>
      </c>
      <c r="H114" s="11">
        <v>11.75</v>
      </c>
      <c r="I114" s="66"/>
      <c r="J114" s="121">
        <f t="shared" si="8"/>
        <v>0</v>
      </c>
    </row>
    <row r="115" spans="1:10" s="191" customFormat="1" ht="12.95" customHeight="1">
      <c r="A115" s="102" t="b">
        <f t="shared" si="6"/>
        <v>0</v>
      </c>
      <c r="B115" s="205" t="s">
        <v>644</v>
      </c>
      <c r="C115" s="103" t="s">
        <v>584</v>
      </c>
      <c r="D115" s="114" t="s">
        <v>586</v>
      </c>
      <c r="E115" s="135" t="s">
        <v>513</v>
      </c>
      <c r="F115" s="124">
        <v>702</v>
      </c>
      <c r="G115" s="55" t="s">
        <v>44</v>
      </c>
      <c r="H115" s="56">
        <v>9</v>
      </c>
      <c r="I115" s="54"/>
      <c r="J115" s="104">
        <f t="shared" si="7"/>
        <v>0</v>
      </c>
    </row>
    <row r="116" spans="1:10" s="191" customFormat="1" ht="12.95" customHeight="1">
      <c r="A116" s="106" t="b">
        <f t="shared" si="6"/>
        <v>0</v>
      </c>
      <c r="B116" s="207" t="s">
        <v>644</v>
      </c>
      <c r="C116" s="91" t="s">
        <v>584</v>
      </c>
      <c r="D116" s="108" t="s">
        <v>586</v>
      </c>
      <c r="E116" s="196" t="s">
        <v>513</v>
      </c>
      <c r="F116" s="4">
        <v>703</v>
      </c>
      <c r="G116" s="9" t="s">
        <v>45</v>
      </c>
      <c r="H116" s="78">
        <v>9</v>
      </c>
      <c r="I116" s="67"/>
      <c r="J116" s="105">
        <f t="shared" si="7"/>
        <v>0</v>
      </c>
    </row>
    <row r="117" spans="1:10" s="191" customFormat="1" ht="12.95" customHeight="1">
      <c r="A117" s="106" t="b">
        <f t="shared" si="6"/>
        <v>0</v>
      </c>
      <c r="B117" s="207" t="s">
        <v>644</v>
      </c>
      <c r="C117" s="91" t="s">
        <v>584</v>
      </c>
      <c r="D117" s="108" t="s">
        <v>586</v>
      </c>
      <c r="E117" s="196" t="s">
        <v>513</v>
      </c>
      <c r="F117" s="4">
        <v>707</v>
      </c>
      <c r="G117" s="9" t="s">
        <v>46</v>
      </c>
      <c r="H117" s="78">
        <v>9</v>
      </c>
      <c r="I117" s="67"/>
      <c r="J117" s="105">
        <f t="shared" si="7"/>
        <v>0</v>
      </c>
    </row>
    <row r="118" spans="1:10" s="191" customFormat="1" ht="12.95" customHeight="1">
      <c r="A118" s="106" t="b">
        <f t="shared" si="6"/>
        <v>0</v>
      </c>
      <c r="B118" s="207" t="s">
        <v>644</v>
      </c>
      <c r="C118" s="91" t="s">
        <v>584</v>
      </c>
      <c r="D118" s="108" t="s">
        <v>586</v>
      </c>
      <c r="E118" s="196" t="s">
        <v>513</v>
      </c>
      <c r="F118" s="4">
        <v>709</v>
      </c>
      <c r="G118" s="9" t="s">
        <v>47</v>
      </c>
      <c r="H118" s="78">
        <v>9</v>
      </c>
      <c r="I118" s="67"/>
      <c r="J118" s="105">
        <f t="shared" si="7"/>
        <v>0</v>
      </c>
    </row>
    <row r="119" spans="1:10" s="191" customFormat="1" ht="12.95" customHeight="1">
      <c r="A119" s="106" t="b">
        <f t="shared" si="6"/>
        <v>0</v>
      </c>
      <c r="B119" s="207" t="s">
        <v>644</v>
      </c>
      <c r="C119" s="91" t="s">
        <v>584</v>
      </c>
      <c r="D119" s="108" t="s">
        <v>586</v>
      </c>
      <c r="E119" s="196" t="s">
        <v>513</v>
      </c>
      <c r="F119" s="4">
        <v>710</v>
      </c>
      <c r="G119" s="9" t="s">
        <v>48</v>
      </c>
      <c r="H119" s="78">
        <v>9</v>
      </c>
      <c r="I119" s="67"/>
      <c r="J119" s="105">
        <f t="shared" si="7"/>
        <v>0</v>
      </c>
    </row>
    <row r="120" spans="1:10" s="191" customFormat="1" ht="12.95" customHeight="1">
      <c r="A120" s="106" t="b">
        <f t="shared" ref="A120:A122" si="9">IF(I120&gt;0,"OPS")</f>
        <v>0</v>
      </c>
      <c r="B120" s="207" t="s">
        <v>644</v>
      </c>
      <c r="C120" s="91" t="s">
        <v>584</v>
      </c>
      <c r="D120" s="108" t="s">
        <v>586</v>
      </c>
      <c r="E120" s="196" t="s">
        <v>513</v>
      </c>
      <c r="F120" s="4">
        <v>722</v>
      </c>
      <c r="G120" s="9" t="s">
        <v>49</v>
      </c>
      <c r="H120" s="78">
        <v>9</v>
      </c>
      <c r="I120" s="67"/>
      <c r="J120" s="105">
        <f t="shared" si="7"/>
        <v>0</v>
      </c>
    </row>
    <row r="121" spans="1:10" s="191" customFormat="1" ht="12.95" customHeight="1">
      <c r="A121" s="106" t="b">
        <f t="shared" si="9"/>
        <v>0</v>
      </c>
      <c r="B121" s="207" t="s">
        <v>644</v>
      </c>
      <c r="C121" s="91" t="s">
        <v>584</v>
      </c>
      <c r="D121" s="108" t="s">
        <v>586</v>
      </c>
      <c r="E121" s="196" t="s">
        <v>513</v>
      </c>
      <c r="F121" s="4">
        <v>733</v>
      </c>
      <c r="G121" s="9" t="s">
        <v>50</v>
      </c>
      <c r="H121" s="78">
        <v>9</v>
      </c>
      <c r="I121" s="67"/>
      <c r="J121" s="105">
        <f t="shared" si="7"/>
        <v>0</v>
      </c>
    </row>
    <row r="122" spans="1:10" s="191" customFormat="1" ht="12.95" customHeight="1">
      <c r="A122" s="106" t="b">
        <f t="shared" si="9"/>
        <v>0</v>
      </c>
      <c r="B122" s="207" t="s">
        <v>644</v>
      </c>
      <c r="C122" s="91" t="s">
        <v>584</v>
      </c>
      <c r="D122" s="108" t="s">
        <v>586</v>
      </c>
      <c r="E122" s="196" t="s">
        <v>513</v>
      </c>
      <c r="F122" s="4">
        <v>755</v>
      </c>
      <c r="G122" s="9" t="s">
        <v>254</v>
      </c>
      <c r="H122" s="78">
        <v>9</v>
      </c>
      <c r="I122" s="67"/>
      <c r="J122" s="105">
        <f t="shared" si="7"/>
        <v>0</v>
      </c>
    </row>
    <row r="123" spans="1:10" s="191" customFormat="1" ht="12.95" customHeight="1">
      <c r="A123" s="106" t="b">
        <f>IF(I123&gt;0,"OPS")</f>
        <v>0</v>
      </c>
      <c r="B123" s="207" t="s">
        <v>644</v>
      </c>
      <c r="C123" s="91" t="s">
        <v>584</v>
      </c>
      <c r="D123" s="108" t="s">
        <v>586</v>
      </c>
      <c r="E123" s="196" t="s">
        <v>513</v>
      </c>
      <c r="F123" s="4">
        <v>766</v>
      </c>
      <c r="G123" s="9" t="s">
        <v>51</v>
      </c>
      <c r="H123" s="78">
        <v>9</v>
      </c>
      <c r="I123" s="67"/>
      <c r="J123" s="105">
        <f t="shared" si="7"/>
        <v>0</v>
      </c>
    </row>
    <row r="124" spans="1:10" s="191" customFormat="1" ht="12.95" customHeight="1" thickBot="1">
      <c r="A124" s="129" t="b">
        <f>IF(I124&gt;0,"OPS")</f>
        <v>0</v>
      </c>
      <c r="B124" s="206" t="s">
        <v>644</v>
      </c>
      <c r="C124" s="101" t="s">
        <v>584</v>
      </c>
      <c r="D124" s="119" t="s">
        <v>586</v>
      </c>
      <c r="E124" s="138" t="s">
        <v>513</v>
      </c>
      <c r="F124" s="32">
        <v>777</v>
      </c>
      <c r="G124" s="10" t="s">
        <v>52</v>
      </c>
      <c r="H124" s="11">
        <v>9</v>
      </c>
      <c r="I124" s="66"/>
      <c r="J124" s="121">
        <f t="shared" si="7"/>
        <v>0</v>
      </c>
    </row>
    <row r="125" spans="1:10" s="191" customFormat="1" ht="12.95" customHeight="1">
      <c r="A125" s="102" t="b">
        <f>IF(I125&gt;0,"OPS")</f>
        <v>0</v>
      </c>
      <c r="B125" s="205" t="s">
        <v>144</v>
      </c>
      <c r="C125" s="103" t="s">
        <v>584</v>
      </c>
      <c r="D125" s="114" t="s">
        <v>586</v>
      </c>
      <c r="E125" s="135" t="s">
        <v>514</v>
      </c>
      <c r="F125" s="124">
        <v>202</v>
      </c>
      <c r="G125" s="55" t="s">
        <v>53</v>
      </c>
      <c r="H125" s="56">
        <v>20.5</v>
      </c>
      <c r="I125" s="54"/>
      <c r="J125" s="104">
        <f t="shared" si="7"/>
        <v>0</v>
      </c>
    </row>
    <row r="126" spans="1:10" s="191" customFormat="1" ht="12.95" customHeight="1">
      <c r="A126" s="106" t="b">
        <f t="shared" ref="A126:A131" si="10">IF(I126&gt;0,"OPS")</f>
        <v>0</v>
      </c>
      <c r="B126" s="207" t="s">
        <v>144</v>
      </c>
      <c r="C126" s="91" t="s">
        <v>584</v>
      </c>
      <c r="D126" s="108" t="s">
        <v>586</v>
      </c>
      <c r="E126" s="196" t="s">
        <v>514</v>
      </c>
      <c r="F126" s="4">
        <v>203</v>
      </c>
      <c r="G126" s="9" t="s">
        <v>54</v>
      </c>
      <c r="H126" s="78">
        <v>20.5</v>
      </c>
      <c r="I126" s="67"/>
      <c r="J126" s="105">
        <f t="shared" ref="J126:J152" si="11">I126*H126</f>
        <v>0</v>
      </c>
    </row>
    <row r="127" spans="1:10" s="191" customFormat="1" ht="12.95" customHeight="1">
      <c r="A127" s="106" t="b">
        <f t="shared" si="10"/>
        <v>0</v>
      </c>
      <c r="B127" s="207" t="s">
        <v>144</v>
      </c>
      <c r="C127" s="91" t="s">
        <v>584</v>
      </c>
      <c r="D127" s="108" t="s">
        <v>586</v>
      </c>
      <c r="E127" s="196" t="s">
        <v>514</v>
      </c>
      <c r="F127" s="4">
        <v>207</v>
      </c>
      <c r="G127" s="9" t="s">
        <v>55</v>
      </c>
      <c r="H127" s="78">
        <v>20.5</v>
      </c>
      <c r="I127" s="67"/>
      <c r="J127" s="105">
        <f t="shared" si="11"/>
        <v>0</v>
      </c>
    </row>
    <row r="128" spans="1:10" s="191" customFormat="1" ht="12.95" customHeight="1">
      <c r="A128" s="106" t="b">
        <f t="shared" si="10"/>
        <v>0</v>
      </c>
      <c r="B128" s="207" t="s">
        <v>144</v>
      </c>
      <c r="C128" s="91" t="s">
        <v>584</v>
      </c>
      <c r="D128" s="108" t="s">
        <v>586</v>
      </c>
      <c r="E128" s="196" t="s">
        <v>514</v>
      </c>
      <c r="F128" s="4">
        <v>209</v>
      </c>
      <c r="G128" s="9" t="s">
        <v>56</v>
      </c>
      <c r="H128" s="78">
        <v>20.5</v>
      </c>
      <c r="I128" s="67"/>
      <c r="J128" s="105">
        <f t="shared" si="11"/>
        <v>0</v>
      </c>
    </row>
    <row r="129" spans="1:10" s="191" customFormat="1" ht="12.95" customHeight="1">
      <c r="A129" s="106" t="b">
        <f t="shared" si="10"/>
        <v>0</v>
      </c>
      <c r="B129" s="207" t="s">
        <v>144</v>
      </c>
      <c r="C129" s="91" t="s">
        <v>584</v>
      </c>
      <c r="D129" s="108" t="s">
        <v>586</v>
      </c>
      <c r="E129" s="196" t="s">
        <v>514</v>
      </c>
      <c r="F129" s="4">
        <v>210</v>
      </c>
      <c r="G129" s="9" t="s">
        <v>57</v>
      </c>
      <c r="H129" s="78">
        <v>20.5</v>
      </c>
      <c r="I129" s="67"/>
      <c r="J129" s="105">
        <f t="shared" si="11"/>
        <v>0</v>
      </c>
    </row>
    <row r="130" spans="1:10" s="191" customFormat="1" ht="12.95" customHeight="1">
      <c r="A130" s="106" t="b">
        <f t="shared" si="10"/>
        <v>0</v>
      </c>
      <c r="B130" s="207" t="s">
        <v>144</v>
      </c>
      <c r="C130" s="91" t="s">
        <v>584</v>
      </c>
      <c r="D130" s="108" t="s">
        <v>586</v>
      </c>
      <c r="E130" s="196" t="s">
        <v>514</v>
      </c>
      <c r="F130" s="4">
        <v>222</v>
      </c>
      <c r="G130" s="9" t="s">
        <v>58</v>
      </c>
      <c r="H130" s="78">
        <v>20.5</v>
      </c>
      <c r="I130" s="67"/>
      <c r="J130" s="105">
        <f t="shared" si="11"/>
        <v>0</v>
      </c>
    </row>
    <row r="131" spans="1:10" s="191" customFormat="1" ht="12.95" customHeight="1">
      <c r="A131" s="106" t="b">
        <f t="shared" si="10"/>
        <v>0</v>
      </c>
      <c r="B131" s="207" t="s">
        <v>144</v>
      </c>
      <c r="C131" s="91" t="s">
        <v>584</v>
      </c>
      <c r="D131" s="108" t="s">
        <v>586</v>
      </c>
      <c r="E131" s="196" t="s">
        <v>514</v>
      </c>
      <c r="F131" s="4">
        <v>233</v>
      </c>
      <c r="G131" s="9" t="s">
        <v>59</v>
      </c>
      <c r="H131" s="78">
        <v>20.5</v>
      </c>
      <c r="I131" s="67"/>
      <c r="J131" s="105">
        <f t="shared" si="11"/>
        <v>0</v>
      </c>
    </row>
    <row r="132" spans="1:10" s="191" customFormat="1" ht="12.95" customHeight="1">
      <c r="A132" s="106" t="b">
        <f>IF(I132&gt;0,"OPS")</f>
        <v>0</v>
      </c>
      <c r="B132" s="207" t="s">
        <v>144</v>
      </c>
      <c r="C132" s="91" t="s">
        <v>584</v>
      </c>
      <c r="D132" s="108" t="s">
        <v>586</v>
      </c>
      <c r="E132" s="196" t="s">
        <v>514</v>
      </c>
      <c r="F132" s="4">
        <v>255</v>
      </c>
      <c r="G132" s="9" t="s">
        <v>255</v>
      </c>
      <c r="H132" s="78">
        <v>20.5</v>
      </c>
      <c r="I132" s="67"/>
      <c r="J132" s="105">
        <f t="shared" si="11"/>
        <v>0</v>
      </c>
    </row>
    <row r="133" spans="1:10" s="191" customFormat="1" ht="12.95" customHeight="1">
      <c r="A133" s="106" t="b">
        <f>IF(I133&gt;0,"OPS")</f>
        <v>0</v>
      </c>
      <c r="B133" s="207" t="s">
        <v>144</v>
      </c>
      <c r="C133" s="91" t="s">
        <v>584</v>
      </c>
      <c r="D133" s="108" t="s">
        <v>586</v>
      </c>
      <c r="E133" s="196" t="s">
        <v>514</v>
      </c>
      <c r="F133" s="4">
        <v>266</v>
      </c>
      <c r="G133" s="9" t="s">
        <v>60</v>
      </c>
      <c r="H133" s="78">
        <v>20.5</v>
      </c>
      <c r="I133" s="67"/>
      <c r="J133" s="105">
        <f t="shared" si="11"/>
        <v>0</v>
      </c>
    </row>
    <row r="134" spans="1:10" s="191" customFormat="1" ht="12.95" customHeight="1" thickBot="1">
      <c r="A134" s="129" t="b">
        <f>IF(I134&gt;0,"OPS")</f>
        <v>0</v>
      </c>
      <c r="B134" s="206" t="s">
        <v>144</v>
      </c>
      <c r="C134" s="101" t="s">
        <v>584</v>
      </c>
      <c r="D134" s="119" t="s">
        <v>586</v>
      </c>
      <c r="E134" s="138" t="s">
        <v>514</v>
      </c>
      <c r="F134" s="32">
        <v>277</v>
      </c>
      <c r="G134" s="10" t="s">
        <v>61</v>
      </c>
      <c r="H134" s="11">
        <v>20.5</v>
      </c>
      <c r="I134" s="66"/>
      <c r="J134" s="121">
        <f t="shared" si="11"/>
        <v>0</v>
      </c>
    </row>
    <row r="135" spans="1:10" s="191" customFormat="1" ht="12.95" customHeight="1">
      <c r="A135" s="102" t="b">
        <f t="shared" ref="A135:A143" si="12">IF(I135&gt;0,"OPS")</f>
        <v>0</v>
      </c>
      <c r="B135" s="205" t="s">
        <v>645</v>
      </c>
      <c r="C135" s="103" t="s">
        <v>584</v>
      </c>
      <c r="D135" s="114" t="s">
        <v>586</v>
      </c>
      <c r="E135" s="135" t="s">
        <v>515</v>
      </c>
      <c r="F135" s="124" t="s">
        <v>260</v>
      </c>
      <c r="G135" s="55" t="s">
        <v>145</v>
      </c>
      <c r="H135" s="56">
        <v>4.5</v>
      </c>
      <c r="I135" s="54"/>
      <c r="J135" s="104">
        <f t="shared" si="11"/>
        <v>0</v>
      </c>
    </row>
    <row r="136" spans="1:10" s="191" customFormat="1" ht="12.95" customHeight="1">
      <c r="A136" s="106" t="b">
        <f t="shared" si="12"/>
        <v>0</v>
      </c>
      <c r="B136" s="207" t="s">
        <v>645</v>
      </c>
      <c r="C136" s="91" t="s">
        <v>584</v>
      </c>
      <c r="D136" s="108" t="s">
        <v>586</v>
      </c>
      <c r="E136" s="196" t="s">
        <v>515</v>
      </c>
      <c r="F136" s="4" t="s">
        <v>261</v>
      </c>
      <c r="G136" s="9" t="s">
        <v>146</v>
      </c>
      <c r="H136" s="78">
        <v>4.5</v>
      </c>
      <c r="I136" s="67"/>
      <c r="J136" s="105">
        <f t="shared" si="11"/>
        <v>0</v>
      </c>
    </row>
    <row r="137" spans="1:10" s="191" customFormat="1" ht="12.95" customHeight="1">
      <c r="A137" s="106" t="b">
        <f t="shared" si="12"/>
        <v>0</v>
      </c>
      <c r="B137" s="207" t="s">
        <v>645</v>
      </c>
      <c r="C137" s="91" t="s">
        <v>584</v>
      </c>
      <c r="D137" s="108" t="s">
        <v>586</v>
      </c>
      <c r="E137" s="196" t="s">
        <v>515</v>
      </c>
      <c r="F137" s="4" t="s">
        <v>262</v>
      </c>
      <c r="G137" s="9" t="s">
        <v>147</v>
      </c>
      <c r="H137" s="78">
        <v>4.5</v>
      </c>
      <c r="I137" s="67"/>
      <c r="J137" s="105">
        <f t="shared" si="11"/>
        <v>0</v>
      </c>
    </row>
    <row r="138" spans="1:10" s="191" customFormat="1" ht="12.95" customHeight="1">
      <c r="A138" s="106" t="b">
        <f t="shared" si="12"/>
        <v>0</v>
      </c>
      <c r="B138" s="207" t="s">
        <v>645</v>
      </c>
      <c r="C138" s="91" t="s">
        <v>584</v>
      </c>
      <c r="D138" s="108" t="s">
        <v>586</v>
      </c>
      <c r="E138" s="196" t="s">
        <v>515</v>
      </c>
      <c r="F138" s="4" t="s">
        <v>263</v>
      </c>
      <c r="G138" s="9" t="s">
        <v>148</v>
      </c>
      <c r="H138" s="78">
        <v>4.5</v>
      </c>
      <c r="I138" s="67"/>
      <c r="J138" s="105">
        <f t="shared" si="11"/>
        <v>0</v>
      </c>
    </row>
    <row r="139" spans="1:10" s="191" customFormat="1" ht="12.95" customHeight="1">
      <c r="A139" s="106" t="b">
        <f t="shared" si="12"/>
        <v>0</v>
      </c>
      <c r="B139" s="207" t="s">
        <v>645</v>
      </c>
      <c r="C139" s="91" t="s">
        <v>584</v>
      </c>
      <c r="D139" s="108" t="s">
        <v>586</v>
      </c>
      <c r="E139" s="196" t="s">
        <v>515</v>
      </c>
      <c r="F139" s="4" t="s">
        <v>264</v>
      </c>
      <c r="G139" s="9" t="s">
        <v>149</v>
      </c>
      <c r="H139" s="78">
        <v>4.5</v>
      </c>
      <c r="I139" s="67"/>
      <c r="J139" s="105">
        <f t="shared" si="11"/>
        <v>0</v>
      </c>
    </row>
    <row r="140" spans="1:10" s="191" customFormat="1" ht="12.95" customHeight="1">
      <c r="A140" s="106" t="b">
        <f t="shared" si="12"/>
        <v>0</v>
      </c>
      <c r="B140" s="207" t="s">
        <v>645</v>
      </c>
      <c r="C140" s="91" t="s">
        <v>584</v>
      </c>
      <c r="D140" s="108" t="s">
        <v>586</v>
      </c>
      <c r="E140" s="196" t="s">
        <v>515</v>
      </c>
      <c r="F140" s="4" t="s">
        <v>265</v>
      </c>
      <c r="G140" s="9" t="s">
        <v>150</v>
      </c>
      <c r="H140" s="78">
        <v>4.5</v>
      </c>
      <c r="I140" s="67"/>
      <c r="J140" s="105">
        <f t="shared" si="11"/>
        <v>0</v>
      </c>
    </row>
    <row r="141" spans="1:10" s="191" customFormat="1" ht="12.95" customHeight="1">
      <c r="A141" s="106" t="b">
        <f t="shared" si="12"/>
        <v>0</v>
      </c>
      <c r="B141" s="207" t="s">
        <v>645</v>
      </c>
      <c r="C141" s="91" t="s">
        <v>584</v>
      </c>
      <c r="D141" s="108" t="s">
        <v>586</v>
      </c>
      <c r="E141" s="196" t="s">
        <v>515</v>
      </c>
      <c r="F141" s="4" t="s">
        <v>266</v>
      </c>
      <c r="G141" s="9" t="s">
        <v>151</v>
      </c>
      <c r="H141" s="78">
        <v>4.5</v>
      </c>
      <c r="I141" s="67"/>
      <c r="J141" s="105">
        <f t="shared" si="11"/>
        <v>0</v>
      </c>
    </row>
    <row r="142" spans="1:10" s="191" customFormat="1" ht="12.95" customHeight="1">
      <c r="A142" s="106" t="b">
        <f t="shared" si="12"/>
        <v>0</v>
      </c>
      <c r="B142" s="207" t="s">
        <v>645</v>
      </c>
      <c r="C142" s="91" t="s">
        <v>584</v>
      </c>
      <c r="D142" s="108" t="s">
        <v>586</v>
      </c>
      <c r="E142" s="196" t="s">
        <v>515</v>
      </c>
      <c r="F142" s="4" t="s">
        <v>267</v>
      </c>
      <c r="G142" s="9" t="s">
        <v>256</v>
      </c>
      <c r="H142" s="78">
        <v>4.5</v>
      </c>
      <c r="I142" s="67"/>
      <c r="J142" s="105">
        <f t="shared" si="11"/>
        <v>0</v>
      </c>
    </row>
    <row r="143" spans="1:10" s="191" customFormat="1" ht="12.95" customHeight="1">
      <c r="A143" s="106" t="b">
        <f t="shared" si="12"/>
        <v>0</v>
      </c>
      <c r="B143" s="207" t="s">
        <v>645</v>
      </c>
      <c r="C143" s="91" t="s">
        <v>584</v>
      </c>
      <c r="D143" s="108" t="s">
        <v>586</v>
      </c>
      <c r="E143" s="196" t="s">
        <v>515</v>
      </c>
      <c r="F143" s="4" t="s">
        <v>268</v>
      </c>
      <c r="G143" s="9" t="s">
        <v>152</v>
      </c>
      <c r="H143" s="78">
        <v>4.5</v>
      </c>
      <c r="I143" s="67"/>
      <c r="J143" s="105">
        <f t="shared" si="11"/>
        <v>0</v>
      </c>
    </row>
    <row r="144" spans="1:10" s="191" customFormat="1" ht="12.95" customHeight="1">
      <c r="A144" s="131" t="b">
        <f>IF(I144&gt;0,"OPS")</f>
        <v>0</v>
      </c>
      <c r="B144" s="208" t="s">
        <v>645</v>
      </c>
      <c r="C144" s="96" t="s">
        <v>584</v>
      </c>
      <c r="D144" s="99" t="s">
        <v>586</v>
      </c>
      <c r="E144" s="142" t="s">
        <v>515</v>
      </c>
      <c r="F144" s="36" t="s">
        <v>269</v>
      </c>
      <c r="G144" s="34" t="s">
        <v>153</v>
      </c>
      <c r="H144" s="35">
        <v>4.5</v>
      </c>
      <c r="I144" s="23"/>
      <c r="J144" s="132">
        <f t="shared" si="11"/>
        <v>0</v>
      </c>
    </row>
    <row r="145" spans="1:10" ht="12.95" customHeight="1">
      <c r="A145" s="106" t="b">
        <f>IF(I145&gt;0,"OPS")</f>
        <v>0</v>
      </c>
      <c r="B145" s="207" t="s">
        <v>645</v>
      </c>
      <c r="C145" s="91" t="s">
        <v>584</v>
      </c>
      <c r="D145" s="91" t="s">
        <v>586</v>
      </c>
      <c r="E145" s="137" t="s">
        <v>587</v>
      </c>
      <c r="F145" s="4" t="s">
        <v>345</v>
      </c>
      <c r="G145" s="77" t="s">
        <v>348</v>
      </c>
      <c r="H145" s="78">
        <v>16.5</v>
      </c>
      <c r="I145" s="67"/>
      <c r="J145" s="105">
        <f>I145*H145</f>
        <v>0</v>
      </c>
    </row>
    <row r="146" spans="1:10" ht="12.95" customHeight="1" thickBot="1">
      <c r="A146" s="129" t="b">
        <f>IF(I146&gt;0,"OPS")</f>
        <v>0</v>
      </c>
      <c r="B146" s="206" t="s">
        <v>645</v>
      </c>
      <c r="C146" s="101" t="s">
        <v>584</v>
      </c>
      <c r="D146" s="101" t="s">
        <v>586</v>
      </c>
      <c r="E146" s="138" t="s">
        <v>587</v>
      </c>
      <c r="F146" s="32" t="s">
        <v>346</v>
      </c>
      <c r="G146" s="10" t="s">
        <v>347</v>
      </c>
      <c r="H146" s="11">
        <v>16.5</v>
      </c>
      <c r="I146" s="66"/>
      <c r="J146" s="121">
        <f>I146*H146</f>
        <v>0</v>
      </c>
    </row>
    <row r="147" spans="1:10" s="191" customFormat="1" ht="12.95" customHeight="1">
      <c r="A147" s="102" t="b">
        <f t="shared" ref="A147" si="13">IF(I147&gt;0,"OPS")</f>
        <v>0</v>
      </c>
      <c r="B147" s="205" t="s">
        <v>137</v>
      </c>
      <c r="C147" s="103" t="s">
        <v>584</v>
      </c>
      <c r="D147" s="103" t="s">
        <v>586</v>
      </c>
      <c r="E147" s="135" t="s">
        <v>514</v>
      </c>
      <c r="F147" s="124">
        <v>7966</v>
      </c>
      <c r="G147" s="133" t="s">
        <v>62</v>
      </c>
      <c r="H147" s="56">
        <v>19.5</v>
      </c>
      <c r="I147" s="54"/>
      <c r="J147" s="104">
        <f t="shared" si="11"/>
        <v>0</v>
      </c>
    </row>
    <row r="148" spans="1:10" s="191" customFormat="1" ht="12.95" customHeight="1" thickBot="1">
      <c r="A148" s="129" t="b">
        <f>IF(I148&gt;0,"OPS")</f>
        <v>0</v>
      </c>
      <c r="B148" s="206" t="s">
        <v>137</v>
      </c>
      <c r="C148" s="101" t="s">
        <v>584</v>
      </c>
      <c r="D148" s="101" t="s">
        <v>586</v>
      </c>
      <c r="E148" s="138" t="s">
        <v>514</v>
      </c>
      <c r="F148" s="32">
        <v>8910</v>
      </c>
      <c r="G148" s="65" t="s">
        <v>63</v>
      </c>
      <c r="H148" s="11">
        <v>19.5</v>
      </c>
      <c r="I148" s="66"/>
      <c r="J148" s="121">
        <f t="shared" si="11"/>
        <v>0</v>
      </c>
    </row>
    <row r="149" spans="1:10" s="191" customFormat="1" ht="12.95" customHeight="1">
      <c r="A149" s="102" t="b">
        <f t="shared" ref="A149:A157" si="14">IF(I149&gt;0,"OPS")</f>
        <v>0</v>
      </c>
      <c r="B149" s="205" t="s">
        <v>144</v>
      </c>
      <c r="C149" s="103" t="s">
        <v>585</v>
      </c>
      <c r="D149" s="103" t="s">
        <v>586</v>
      </c>
      <c r="E149" s="135" t="s">
        <v>514</v>
      </c>
      <c r="F149" s="124">
        <v>200</v>
      </c>
      <c r="G149" s="133" t="s">
        <v>154</v>
      </c>
      <c r="H149" s="56">
        <v>20.5</v>
      </c>
      <c r="I149" s="54"/>
      <c r="J149" s="104">
        <f t="shared" si="11"/>
        <v>0</v>
      </c>
    </row>
    <row r="150" spans="1:10" s="191" customFormat="1" ht="12.95" customHeight="1">
      <c r="A150" s="106" t="b">
        <f t="shared" si="14"/>
        <v>0</v>
      </c>
      <c r="B150" s="207" t="s">
        <v>94</v>
      </c>
      <c r="C150" s="91" t="s">
        <v>585</v>
      </c>
      <c r="D150" s="91" t="s">
        <v>586</v>
      </c>
      <c r="E150" s="196" t="s">
        <v>511</v>
      </c>
      <c r="F150" s="4">
        <v>300</v>
      </c>
      <c r="G150" s="77" t="s">
        <v>155</v>
      </c>
      <c r="H150" s="78">
        <v>24.5</v>
      </c>
      <c r="I150" s="67"/>
      <c r="J150" s="105">
        <f t="shared" si="11"/>
        <v>0</v>
      </c>
    </row>
    <row r="151" spans="1:10" ht="12.95" customHeight="1">
      <c r="A151" s="127" t="b">
        <f>IF(I151&gt;0,"OPS")</f>
        <v>0</v>
      </c>
      <c r="B151" s="204" t="s">
        <v>94</v>
      </c>
      <c r="C151" s="91" t="s">
        <v>585</v>
      </c>
      <c r="D151" s="91" t="s">
        <v>586</v>
      </c>
      <c r="E151" s="196" t="s">
        <v>511</v>
      </c>
      <c r="F151" s="33" t="s">
        <v>207</v>
      </c>
      <c r="G151" s="63" t="s">
        <v>575</v>
      </c>
      <c r="H151" s="194">
        <v>12.25</v>
      </c>
      <c r="I151" s="193"/>
      <c r="J151" s="128">
        <f>I151*H151</f>
        <v>0</v>
      </c>
    </row>
    <row r="152" spans="1:10" s="191" customFormat="1" ht="12.95" customHeight="1">
      <c r="A152" s="106" t="b">
        <f t="shared" si="14"/>
        <v>0</v>
      </c>
      <c r="B152" s="207" t="s">
        <v>643</v>
      </c>
      <c r="C152" s="91" t="s">
        <v>585</v>
      </c>
      <c r="D152" s="91" t="s">
        <v>586</v>
      </c>
      <c r="E152" s="196" t="s">
        <v>512</v>
      </c>
      <c r="F152" s="4">
        <v>400</v>
      </c>
      <c r="G152" s="77" t="s">
        <v>156</v>
      </c>
      <c r="H152" s="78">
        <v>23.5</v>
      </c>
      <c r="I152" s="67"/>
      <c r="J152" s="105">
        <f t="shared" si="11"/>
        <v>0</v>
      </c>
    </row>
    <row r="153" spans="1:10" ht="12.95" customHeight="1">
      <c r="A153" s="106" t="b">
        <f>IF(I153&gt;0,"OPS")</f>
        <v>0</v>
      </c>
      <c r="B153" s="207" t="s">
        <v>643</v>
      </c>
      <c r="C153" s="91" t="s">
        <v>585</v>
      </c>
      <c r="D153" s="91" t="s">
        <v>586</v>
      </c>
      <c r="E153" s="196" t="s">
        <v>512</v>
      </c>
      <c r="F153" s="4" t="s">
        <v>205</v>
      </c>
      <c r="G153" s="77" t="s">
        <v>576</v>
      </c>
      <c r="H153" s="78">
        <v>11.75</v>
      </c>
      <c r="I153" s="67"/>
      <c r="J153" s="105">
        <f>I153*H153</f>
        <v>0</v>
      </c>
    </row>
    <row r="154" spans="1:10" s="191" customFormat="1" ht="12.95" customHeight="1">
      <c r="A154" s="106" t="b">
        <f t="shared" si="14"/>
        <v>0</v>
      </c>
      <c r="B154" s="207" t="s">
        <v>97</v>
      </c>
      <c r="C154" s="91" t="s">
        <v>585</v>
      </c>
      <c r="D154" s="91" t="s">
        <v>586</v>
      </c>
      <c r="E154" s="196" t="s">
        <v>510</v>
      </c>
      <c r="F154" s="4">
        <v>900</v>
      </c>
      <c r="G154" s="77" t="s">
        <v>157</v>
      </c>
      <c r="H154" s="78">
        <v>21.5</v>
      </c>
      <c r="I154" s="67"/>
      <c r="J154" s="105">
        <f t="shared" ref="J154:J159" si="15">I154*H154</f>
        <v>0</v>
      </c>
    </row>
    <row r="155" spans="1:10" ht="12.95" customHeight="1">
      <c r="A155" s="106" t="b">
        <f>IF(I155&gt;0,"OPS")</f>
        <v>0</v>
      </c>
      <c r="B155" s="207" t="s">
        <v>97</v>
      </c>
      <c r="C155" s="91" t="s">
        <v>585</v>
      </c>
      <c r="D155" s="91" t="s">
        <v>586</v>
      </c>
      <c r="E155" s="196" t="s">
        <v>510</v>
      </c>
      <c r="F155" s="4" t="s">
        <v>215</v>
      </c>
      <c r="G155" s="77" t="s">
        <v>577</v>
      </c>
      <c r="H155" s="78">
        <v>10.75</v>
      </c>
      <c r="I155" s="67"/>
      <c r="J155" s="105">
        <f>I155*H155</f>
        <v>0</v>
      </c>
    </row>
    <row r="156" spans="1:10" s="191" customFormat="1" ht="12.95" customHeight="1">
      <c r="A156" s="106" t="b">
        <f t="shared" si="14"/>
        <v>0</v>
      </c>
      <c r="B156" s="207" t="s">
        <v>307</v>
      </c>
      <c r="C156" s="91" t="s">
        <v>585</v>
      </c>
      <c r="D156" s="91" t="s">
        <v>586</v>
      </c>
      <c r="E156" s="196" t="s">
        <v>518</v>
      </c>
      <c r="F156" s="4">
        <v>9900</v>
      </c>
      <c r="G156" s="77" t="s">
        <v>158</v>
      </c>
      <c r="H156" s="78">
        <v>19</v>
      </c>
      <c r="I156" s="67"/>
      <c r="J156" s="105">
        <f t="shared" si="15"/>
        <v>0</v>
      </c>
    </row>
    <row r="157" spans="1:10" s="191" customFormat="1" ht="12.95" customHeight="1">
      <c r="A157" s="106" t="b">
        <f t="shared" si="14"/>
        <v>0</v>
      </c>
      <c r="B157" s="207" t="s">
        <v>341</v>
      </c>
      <c r="C157" s="91" t="s">
        <v>585</v>
      </c>
      <c r="D157" s="91" t="s">
        <v>586</v>
      </c>
      <c r="E157" s="196" t="s">
        <v>517</v>
      </c>
      <c r="F157" s="4">
        <v>9700</v>
      </c>
      <c r="G157" s="77" t="s">
        <v>648</v>
      </c>
      <c r="H157" s="78">
        <v>19</v>
      </c>
      <c r="I157" s="67"/>
      <c r="J157" s="105">
        <f t="shared" si="15"/>
        <v>0</v>
      </c>
    </row>
    <row r="158" spans="1:10" ht="12.95" customHeight="1">
      <c r="A158" s="106" t="b">
        <f>IF(I158&gt;0,"OPS")</f>
        <v>0</v>
      </c>
      <c r="B158" s="207" t="s">
        <v>341</v>
      </c>
      <c r="C158" s="91" t="s">
        <v>585</v>
      </c>
      <c r="D158" s="91" t="s">
        <v>586</v>
      </c>
      <c r="E158" s="196" t="s">
        <v>517</v>
      </c>
      <c r="F158" s="4" t="s">
        <v>419</v>
      </c>
      <c r="G158" s="77" t="s">
        <v>649</v>
      </c>
      <c r="H158" s="78">
        <v>9.5</v>
      </c>
      <c r="I158" s="67"/>
      <c r="J158" s="105">
        <f>I158*H158</f>
        <v>0</v>
      </c>
    </row>
    <row r="159" spans="1:10" s="191" customFormat="1" ht="12.95" customHeight="1" thickBot="1">
      <c r="A159" s="129" t="b">
        <f>IF(I159&gt;0,"OPS")</f>
        <v>0</v>
      </c>
      <c r="B159" s="206" t="s">
        <v>645</v>
      </c>
      <c r="C159" s="101" t="s">
        <v>585</v>
      </c>
      <c r="D159" s="101" t="s">
        <v>586</v>
      </c>
      <c r="E159" s="138" t="s">
        <v>515</v>
      </c>
      <c r="F159" s="32" t="s">
        <v>273</v>
      </c>
      <c r="G159" s="65" t="s">
        <v>159</v>
      </c>
      <c r="H159" s="11">
        <v>4.5</v>
      </c>
      <c r="I159" s="66"/>
      <c r="J159" s="121">
        <f t="shared" si="15"/>
        <v>0</v>
      </c>
    </row>
    <row r="160" spans="1:10" ht="22.5" customHeight="1" thickBot="1">
      <c r="A160" s="293"/>
      <c r="B160" s="203"/>
      <c r="C160" s="92"/>
      <c r="D160" s="92"/>
      <c r="E160" s="143"/>
      <c r="F160" s="92"/>
      <c r="G160" s="107"/>
      <c r="H160" s="369" t="s">
        <v>504</v>
      </c>
      <c r="I160" s="370"/>
      <c r="J160" s="312">
        <f>SUM(J12:J159)</f>
        <v>0</v>
      </c>
    </row>
    <row r="161" spans="1:10" ht="13.5" thickBot="1">
      <c r="H161" s="403" t="s">
        <v>703</v>
      </c>
      <c r="I161" s="404"/>
      <c r="J161" s="311">
        <f>J160-J33-J94-J145-J146</f>
        <v>0</v>
      </c>
    </row>
    <row r="162" spans="1:10">
      <c r="A162" s="330" t="s">
        <v>700</v>
      </c>
      <c r="B162" s="330"/>
      <c r="C162" s="330"/>
      <c r="D162" s="330"/>
      <c r="E162" s="330"/>
      <c r="F162" s="330"/>
      <c r="G162" s="330"/>
      <c r="H162" s="330"/>
      <c r="I162" s="330"/>
      <c r="J162" s="330"/>
    </row>
  </sheetData>
  <autoFilter ref="A11:J116" xr:uid="{00000000-0009-0000-0000-000001000000}"/>
  <mergeCells count="15">
    <mergeCell ref="A162:J162"/>
    <mergeCell ref="H160:I160"/>
    <mergeCell ref="A8:E8"/>
    <mergeCell ref="F8:I8"/>
    <mergeCell ref="G2:J4"/>
    <mergeCell ref="F9:I9"/>
    <mergeCell ref="F10:I10"/>
    <mergeCell ref="A4:F4"/>
    <mergeCell ref="F5:G5"/>
    <mergeCell ref="A6:E7"/>
    <mergeCell ref="F6:I7"/>
    <mergeCell ref="J6:J7"/>
    <mergeCell ref="A9:E9"/>
    <mergeCell ref="A10:E10"/>
    <mergeCell ref="H161:I161"/>
  </mergeCells>
  <phoneticPr fontId="2" type="noConversion"/>
  <conditionalFormatting sqref="I35">
    <cfRule type="cellIs" dxfId="183" priority="14" operator="greaterThan">
      <formula>0</formula>
    </cfRule>
  </conditionalFormatting>
  <conditionalFormatting sqref="I55 I57 I59 I61 I63 I65 I67 I69 I71:I73 I75 I77 I79 I81 I83 I85 I87 I89 I91:I92 I96 I98 I100 I102 I104 I106 I108 I110 I112:I114 I12:I30 I33 I149:I159">
    <cfRule type="cellIs" dxfId="182" priority="46" operator="greaterThan">
      <formula>0</formula>
    </cfRule>
  </conditionalFormatting>
  <conditionalFormatting sqref="I34">
    <cfRule type="cellIs" dxfId="181" priority="45" operator="greaterThan">
      <formula>0</formula>
    </cfRule>
  </conditionalFormatting>
  <conditionalFormatting sqref="I36 I38 I40 I42 I44 I46 I48 I50">
    <cfRule type="cellIs" dxfId="180" priority="44" operator="greaterThan">
      <formula>0</formula>
    </cfRule>
  </conditionalFormatting>
  <conditionalFormatting sqref="I54:I55">
    <cfRule type="cellIs" dxfId="179" priority="43" operator="greaterThan">
      <formula>0</formula>
    </cfRule>
  </conditionalFormatting>
  <conditionalFormatting sqref="I56:I71">
    <cfRule type="cellIs" dxfId="178" priority="42" operator="greaterThan">
      <formula>0</formula>
    </cfRule>
  </conditionalFormatting>
  <conditionalFormatting sqref="I74:I75">
    <cfRule type="cellIs" dxfId="177" priority="41" operator="greaterThan">
      <formula>0</formula>
    </cfRule>
  </conditionalFormatting>
  <conditionalFormatting sqref="I76:I91">
    <cfRule type="cellIs" dxfId="176" priority="40" operator="greaterThan">
      <formula>0</formula>
    </cfRule>
  </conditionalFormatting>
  <conditionalFormatting sqref="I117:I123">
    <cfRule type="cellIs" dxfId="175" priority="35" operator="greaterThan">
      <formula>0</formula>
    </cfRule>
  </conditionalFormatting>
  <conditionalFormatting sqref="I97:I98">
    <cfRule type="cellIs" dxfId="174" priority="39" operator="greaterThan">
      <formula>0</formula>
    </cfRule>
  </conditionalFormatting>
  <conditionalFormatting sqref="I99:I112">
    <cfRule type="cellIs" dxfId="173" priority="38" operator="greaterThan">
      <formula>0</formula>
    </cfRule>
  </conditionalFormatting>
  <conditionalFormatting sqref="I124">
    <cfRule type="cellIs" dxfId="172" priority="37" operator="greaterThan">
      <formula>0</formula>
    </cfRule>
  </conditionalFormatting>
  <conditionalFormatting sqref="I116">
    <cfRule type="cellIs" dxfId="171" priority="36" operator="greaterThan">
      <formula>0</formula>
    </cfRule>
  </conditionalFormatting>
  <conditionalFormatting sqref="I126:I132">
    <cfRule type="cellIs" dxfId="170" priority="34" operator="greaterThan">
      <formula>0</formula>
    </cfRule>
  </conditionalFormatting>
  <conditionalFormatting sqref="I133">
    <cfRule type="cellIs" dxfId="169" priority="32" operator="greaterThan">
      <formula>0</formula>
    </cfRule>
  </conditionalFormatting>
  <conditionalFormatting sqref="I134">
    <cfRule type="cellIs" dxfId="168" priority="33" operator="greaterThan">
      <formula>0</formula>
    </cfRule>
  </conditionalFormatting>
  <conditionalFormatting sqref="I137">
    <cfRule type="cellIs" dxfId="167" priority="31" operator="greaterThan">
      <formula>0</formula>
    </cfRule>
  </conditionalFormatting>
  <conditionalFormatting sqref="I144:I146">
    <cfRule type="cellIs" dxfId="166" priority="30" operator="greaterThan">
      <formula>0</formula>
    </cfRule>
  </conditionalFormatting>
  <conditionalFormatting sqref="I142:I143 I138:I140">
    <cfRule type="cellIs" dxfId="165" priority="29" operator="greaterThan">
      <formula>0</formula>
    </cfRule>
  </conditionalFormatting>
  <conditionalFormatting sqref="I147">
    <cfRule type="cellIs" dxfId="164" priority="28" operator="greaterThan">
      <formula>0</formula>
    </cfRule>
  </conditionalFormatting>
  <conditionalFormatting sqref="I148">
    <cfRule type="cellIs" dxfId="163" priority="27" operator="greaterThan">
      <formula>0</formula>
    </cfRule>
  </conditionalFormatting>
  <conditionalFormatting sqref="I149">
    <cfRule type="cellIs" dxfId="162" priority="26" operator="greaterThan">
      <formula>0</formula>
    </cfRule>
  </conditionalFormatting>
  <conditionalFormatting sqref="I150:I159">
    <cfRule type="cellIs" dxfId="161" priority="25" operator="greaterThan">
      <formula>0</formula>
    </cfRule>
  </conditionalFormatting>
  <conditionalFormatting sqref="I49">
    <cfRule type="cellIs" dxfId="160" priority="7" operator="greaterThan">
      <formula>0</formula>
    </cfRule>
  </conditionalFormatting>
  <conditionalFormatting sqref="I51">
    <cfRule type="cellIs" dxfId="159" priority="6" operator="greaterThan">
      <formula>0</formula>
    </cfRule>
  </conditionalFormatting>
  <conditionalFormatting sqref="I95:I96">
    <cfRule type="cellIs" dxfId="158" priority="24" operator="greaterThan">
      <formula>0</formula>
    </cfRule>
  </conditionalFormatting>
  <conditionalFormatting sqref="I115">
    <cfRule type="cellIs" dxfId="157" priority="23" operator="greaterThan">
      <formula>0</formula>
    </cfRule>
  </conditionalFormatting>
  <conditionalFormatting sqref="I135:I136">
    <cfRule type="cellIs" dxfId="156" priority="22" operator="greaterThan">
      <formula>0</formula>
    </cfRule>
  </conditionalFormatting>
  <conditionalFormatting sqref="I13">
    <cfRule type="cellIs" dxfId="155" priority="21" operator="greaterThan">
      <formula>0</formula>
    </cfRule>
  </conditionalFormatting>
  <conditionalFormatting sqref="I73">
    <cfRule type="cellIs" dxfId="154" priority="20" operator="greaterThan">
      <formula>0</formula>
    </cfRule>
  </conditionalFormatting>
  <conditionalFormatting sqref="I98">
    <cfRule type="cellIs" dxfId="153" priority="19" operator="greaterThan">
      <formula>0</formula>
    </cfRule>
  </conditionalFormatting>
  <conditionalFormatting sqref="I146">
    <cfRule type="cellIs" dxfId="152" priority="18" operator="greaterThan">
      <formula>0</formula>
    </cfRule>
  </conditionalFormatting>
  <conditionalFormatting sqref="I145">
    <cfRule type="cellIs" dxfId="151" priority="17" operator="greaterThan">
      <formula>0</formula>
    </cfRule>
  </conditionalFormatting>
  <conditionalFormatting sqref="I141">
    <cfRule type="cellIs" dxfId="150" priority="16" operator="greaterThan">
      <formula>0</formula>
    </cfRule>
  </conditionalFormatting>
  <conditionalFormatting sqref="I125">
    <cfRule type="cellIs" dxfId="149" priority="15" operator="greaterThan">
      <formula>0</formula>
    </cfRule>
  </conditionalFormatting>
  <conditionalFormatting sqref="I37">
    <cfRule type="cellIs" dxfId="148" priority="13" operator="greaterThan">
      <formula>0</formula>
    </cfRule>
  </conditionalFormatting>
  <conditionalFormatting sqref="I39">
    <cfRule type="cellIs" dxfId="147" priority="12" operator="greaterThan">
      <formula>0</formula>
    </cfRule>
  </conditionalFormatting>
  <conditionalFormatting sqref="I47">
    <cfRule type="cellIs" dxfId="146" priority="8" operator="greaterThan">
      <formula>0</formula>
    </cfRule>
  </conditionalFormatting>
  <conditionalFormatting sqref="I53">
    <cfRule type="cellIs" dxfId="145" priority="5" operator="greaterThan">
      <formula>0</formula>
    </cfRule>
  </conditionalFormatting>
  <conditionalFormatting sqref="I31:I32">
    <cfRule type="cellIs" dxfId="144" priority="3" operator="greaterThan">
      <formula>0</formula>
    </cfRule>
  </conditionalFormatting>
  <conditionalFormatting sqref="I52">
    <cfRule type="cellIs" dxfId="143" priority="4" operator="greaterThan">
      <formula>0</formula>
    </cfRule>
  </conditionalFormatting>
  <conditionalFormatting sqref="I41">
    <cfRule type="cellIs" dxfId="142" priority="11" operator="greaterThan">
      <formula>0</formula>
    </cfRule>
  </conditionalFormatting>
  <conditionalFormatting sqref="I43">
    <cfRule type="cellIs" dxfId="141" priority="10" operator="greaterThan">
      <formula>0</formula>
    </cfRule>
  </conditionalFormatting>
  <conditionalFormatting sqref="I45">
    <cfRule type="cellIs" dxfId="140" priority="9" operator="greaterThan">
      <formula>0</formula>
    </cfRule>
  </conditionalFormatting>
  <conditionalFormatting sqref="I93:I94">
    <cfRule type="cellIs" dxfId="139" priority="2" operator="greaterThan">
      <formula>0</formula>
    </cfRule>
  </conditionalFormatting>
  <conditionalFormatting sqref="I94">
    <cfRule type="cellIs" dxfId="138" priority="1" operator="greaterThan">
      <formula>0</formula>
    </cfRule>
  </conditionalFormatting>
  <printOptions horizontalCentered="1"/>
  <pageMargins left="0.25" right="0.25" top="0.5" bottom="0.65" header="0.5" footer="0.1"/>
  <pageSetup scale="81" fitToHeight="0" orientation="portrait" horizontalDpi="4294967292" verticalDpi="4294967292" r:id="rId1"/>
  <headerFooter>
    <oddFooter>&amp;R&amp;K000000&amp;A  /  ZENTS  /  Page &amp;P of &amp;N</oddFooter>
  </headerFooter>
  <rowBreaks count="4" manualBreakCount="4">
    <brk id="33" max="9" man="1"/>
    <brk id="73" max="9" man="1"/>
    <brk id="114" max="9" man="1"/>
    <brk id="146" max="9" man="1"/>
  </rowBreaks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42093"/>
    <pageSetUpPr fitToPage="1"/>
  </sheetPr>
  <dimension ref="A1:L109"/>
  <sheetViews>
    <sheetView showGridLines="0" zoomScaleNormal="100" zoomScaleSheetLayoutView="100" workbookViewId="0">
      <selection activeCell="L25" sqref="L25"/>
    </sheetView>
  </sheetViews>
  <sheetFormatPr defaultColWidth="10.85546875" defaultRowHeight="12.75"/>
  <cols>
    <col min="1" max="1" width="6.42578125" style="2" customWidth="1"/>
    <col min="2" max="2" width="13" style="2" customWidth="1"/>
    <col min="3" max="3" width="11.7109375" style="2" customWidth="1"/>
    <col min="4" max="4" width="11.28515625" style="2" bestFit="1" customWidth="1"/>
    <col min="5" max="5" width="8" style="2" customWidth="1"/>
    <col min="6" max="6" width="15.28515625" style="2" customWidth="1"/>
    <col min="7" max="7" width="29.140625" style="2" customWidth="1"/>
    <col min="8" max="8" width="12.42578125" style="2" customWidth="1"/>
    <col min="9" max="9" width="10.28515625" style="2" customWidth="1"/>
    <col min="10" max="10" width="10.42578125" style="2" customWidth="1"/>
    <col min="11" max="16384" width="10.85546875" style="1"/>
  </cols>
  <sheetData>
    <row r="1" spans="1:11" ht="13.5" thickBot="1">
      <c r="A1" s="197"/>
      <c r="B1" s="197"/>
      <c r="C1" s="197"/>
      <c r="D1" s="197"/>
      <c r="E1" s="197"/>
      <c r="F1" s="197"/>
      <c r="G1" s="197"/>
      <c r="H1" s="197"/>
      <c r="I1" s="197"/>
      <c r="J1" s="197"/>
    </row>
    <row r="2" spans="1:11" ht="12.95" customHeight="1">
      <c r="A2" s="300"/>
      <c r="B2" s="303"/>
      <c r="C2" s="303"/>
      <c r="D2" s="304"/>
      <c r="E2" s="303"/>
      <c r="F2" s="301"/>
      <c r="G2" s="408" t="s">
        <v>698</v>
      </c>
      <c r="H2" s="408"/>
      <c r="I2" s="408"/>
      <c r="J2" s="409"/>
    </row>
    <row r="3" spans="1:11" ht="6" customHeight="1">
      <c r="A3" s="157"/>
      <c r="B3" s="272"/>
      <c r="C3" s="272"/>
      <c r="D3" s="273"/>
      <c r="E3" s="272"/>
      <c r="F3" s="197"/>
      <c r="G3" s="410"/>
      <c r="H3" s="410"/>
      <c r="I3" s="410"/>
      <c r="J3" s="411"/>
    </row>
    <row r="4" spans="1:11" ht="21.75" customHeight="1" thickBot="1">
      <c r="A4" s="385" t="s">
        <v>100</v>
      </c>
      <c r="B4" s="386"/>
      <c r="C4" s="386"/>
      <c r="D4" s="386"/>
      <c r="E4" s="386"/>
      <c r="F4" s="386"/>
      <c r="G4" s="412"/>
      <c r="H4" s="412"/>
      <c r="I4" s="412"/>
      <c r="J4" s="413"/>
    </row>
    <row r="5" spans="1:11" ht="12.95" customHeight="1" thickBot="1">
      <c r="A5" s="84"/>
      <c r="B5" s="90"/>
      <c r="C5" s="90"/>
      <c r="D5" s="84"/>
      <c r="E5" s="90"/>
      <c r="F5" s="414" t="s">
        <v>99</v>
      </c>
      <c r="G5" s="415"/>
      <c r="H5" s="84"/>
      <c r="I5" s="84"/>
      <c r="J5" s="84"/>
    </row>
    <row r="6" spans="1:11" ht="12.95" customHeight="1">
      <c r="A6" s="389" t="s">
        <v>142</v>
      </c>
      <c r="B6" s="390"/>
      <c r="C6" s="390"/>
      <c r="D6" s="390"/>
      <c r="E6" s="390"/>
      <c r="F6" s="393">
        <f>'Customer Info'!A34</f>
        <v>0</v>
      </c>
      <c r="G6" s="394"/>
      <c r="H6" s="394"/>
      <c r="I6" s="394"/>
      <c r="J6" s="397">
        <f>'Customer Info'!E22</f>
        <v>0</v>
      </c>
    </row>
    <row r="7" spans="1:11" ht="17.100000000000001" customHeight="1">
      <c r="A7" s="391"/>
      <c r="B7" s="392"/>
      <c r="C7" s="392"/>
      <c r="D7" s="392"/>
      <c r="E7" s="392"/>
      <c r="F7" s="395"/>
      <c r="G7" s="396"/>
      <c r="H7" s="396"/>
      <c r="I7" s="396"/>
      <c r="J7" s="398"/>
    </row>
    <row r="8" spans="1:11" ht="12.95" customHeight="1">
      <c r="A8" s="371" t="s">
        <v>4</v>
      </c>
      <c r="B8" s="372"/>
      <c r="C8" s="372"/>
      <c r="D8" s="372"/>
      <c r="E8" s="372"/>
      <c r="F8" s="373">
        <f>'Customer Info'!E8</f>
        <v>0</v>
      </c>
      <c r="G8" s="374"/>
      <c r="H8" s="374"/>
      <c r="I8" s="374"/>
      <c r="J8" s="279">
        <f>'Customer Info'!E9</f>
        <v>0</v>
      </c>
    </row>
    <row r="9" spans="1:11" ht="12.95" customHeight="1">
      <c r="A9" s="399" t="s">
        <v>272</v>
      </c>
      <c r="B9" s="338"/>
      <c r="C9" s="338"/>
      <c r="D9" s="338"/>
      <c r="E9" s="339"/>
      <c r="F9" s="381">
        <f>+'Customer Info'!E2</f>
        <v>0</v>
      </c>
      <c r="G9" s="382"/>
      <c r="H9" s="382"/>
      <c r="I9" s="382"/>
      <c r="J9" s="280"/>
    </row>
    <row r="10" spans="1:11" ht="12.95" customHeight="1" thickBot="1">
      <c r="A10" s="400" t="s">
        <v>445</v>
      </c>
      <c r="B10" s="401"/>
      <c r="C10" s="401"/>
      <c r="D10" s="401"/>
      <c r="E10" s="402"/>
      <c r="F10" s="383">
        <f>+'Customer Info'!E7</f>
        <v>0</v>
      </c>
      <c r="G10" s="384"/>
      <c r="H10" s="384"/>
      <c r="I10" s="384"/>
      <c r="J10" s="281">
        <f>'Customer Info'!E10</f>
        <v>0</v>
      </c>
    </row>
    <row r="11" spans="1:11" ht="34.5" customHeight="1">
      <c r="A11" s="298" t="s">
        <v>143</v>
      </c>
      <c r="B11" s="275" t="s">
        <v>628</v>
      </c>
      <c r="C11" s="275" t="s">
        <v>516</v>
      </c>
      <c r="D11" s="275" t="s">
        <v>583</v>
      </c>
      <c r="E11" s="275" t="s">
        <v>507</v>
      </c>
      <c r="F11" s="275" t="s">
        <v>6</v>
      </c>
      <c r="G11" s="299" t="s">
        <v>7</v>
      </c>
      <c r="H11" s="299" t="s">
        <v>9</v>
      </c>
      <c r="I11" s="299" t="s">
        <v>8</v>
      </c>
      <c r="J11" s="299" t="s">
        <v>477</v>
      </c>
      <c r="K11" s="198"/>
    </row>
    <row r="12" spans="1:11" ht="12.95" customHeight="1">
      <c r="A12" s="209" t="str">
        <f t="shared" ref="A12:A37" si="0">IF(I12&gt;0,"OPS","FALSE")</f>
        <v>FALSE</v>
      </c>
      <c r="B12" s="210" t="s">
        <v>306</v>
      </c>
      <c r="C12" s="211" t="s">
        <v>590</v>
      </c>
      <c r="D12" s="215" t="s">
        <v>596</v>
      </c>
      <c r="E12" s="216" t="s">
        <v>614</v>
      </c>
      <c r="F12" s="219" t="s">
        <v>292</v>
      </c>
      <c r="G12" s="217" t="s">
        <v>311</v>
      </c>
      <c r="H12" s="212">
        <v>7</v>
      </c>
      <c r="I12" s="213"/>
      <c r="J12" s="214">
        <f t="shared" ref="J12:J37" si="1">I12*H12</f>
        <v>0</v>
      </c>
      <c r="K12" s="159"/>
    </row>
    <row r="13" spans="1:11" ht="12.95" customHeight="1">
      <c r="A13" s="26" t="str">
        <f t="shared" si="0"/>
        <v>FALSE</v>
      </c>
      <c r="B13" s="97" t="s">
        <v>306</v>
      </c>
      <c r="C13" s="91" t="s">
        <v>590</v>
      </c>
      <c r="D13" s="196" t="s">
        <v>596</v>
      </c>
      <c r="E13" s="93" t="s">
        <v>614</v>
      </c>
      <c r="F13" s="6" t="s">
        <v>293</v>
      </c>
      <c r="G13" s="31" t="s">
        <v>312</v>
      </c>
      <c r="H13" s="5">
        <v>7</v>
      </c>
      <c r="I13" s="67"/>
      <c r="J13" s="163">
        <f t="shared" si="1"/>
        <v>0</v>
      </c>
      <c r="K13" s="159"/>
    </row>
    <row r="14" spans="1:11" ht="12.95" customHeight="1">
      <c r="A14" s="26" t="str">
        <f t="shared" si="0"/>
        <v>FALSE</v>
      </c>
      <c r="B14" s="97" t="s">
        <v>306</v>
      </c>
      <c r="C14" s="91" t="s">
        <v>590</v>
      </c>
      <c r="D14" s="196" t="s">
        <v>596</v>
      </c>
      <c r="E14" s="93" t="s">
        <v>614</v>
      </c>
      <c r="F14" s="6" t="s">
        <v>294</v>
      </c>
      <c r="G14" s="31" t="s">
        <v>313</v>
      </c>
      <c r="H14" s="5">
        <v>7</v>
      </c>
      <c r="I14" s="67"/>
      <c r="J14" s="158">
        <f t="shared" si="1"/>
        <v>0</v>
      </c>
      <c r="K14" s="159"/>
    </row>
    <row r="15" spans="1:11" ht="12.95" customHeight="1">
      <c r="A15" s="26" t="str">
        <f t="shared" si="0"/>
        <v>FALSE</v>
      </c>
      <c r="B15" s="97" t="s">
        <v>306</v>
      </c>
      <c r="C15" s="91" t="s">
        <v>590</v>
      </c>
      <c r="D15" s="196" t="s">
        <v>596</v>
      </c>
      <c r="E15" s="93" t="s">
        <v>614</v>
      </c>
      <c r="F15" s="6" t="s">
        <v>295</v>
      </c>
      <c r="G15" s="31" t="s">
        <v>314</v>
      </c>
      <c r="H15" s="5">
        <v>7</v>
      </c>
      <c r="I15" s="67"/>
      <c r="J15" s="158">
        <f t="shared" si="1"/>
        <v>0</v>
      </c>
      <c r="K15" s="159"/>
    </row>
    <row r="16" spans="1:11" ht="12.95" customHeight="1">
      <c r="A16" s="26" t="str">
        <f t="shared" si="0"/>
        <v>FALSE</v>
      </c>
      <c r="B16" s="97" t="s">
        <v>306</v>
      </c>
      <c r="C16" s="91" t="s">
        <v>590</v>
      </c>
      <c r="D16" s="196" t="s">
        <v>596</v>
      </c>
      <c r="E16" s="93" t="s">
        <v>614</v>
      </c>
      <c r="F16" s="6" t="s">
        <v>296</v>
      </c>
      <c r="G16" s="31" t="s">
        <v>315</v>
      </c>
      <c r="H16" s="5">
        <v>7</v>
      </c>
      <c r="I16" s="67"/>
      <c r="J16" s="163">
        <f t="shared" si="1"/>
        <v>0</v>
      </c>
      <c r="K16" s="159"/>
    </row>
    <row r="17" spans="1:11" ht="12.95" customHeight="1">
      <c r="A17" s="26" t="str">
        <f t="shared" si="0"/>
        <v>FALSE</v>
      </c>
      <c r="B17" s="97" t="s">
        <v>306</v>
      </c>
      <c r="C17" s="91" t="s">
        <v>590</v>
      </c>
      <c r="D17" s="140" t="s">
        <v>596</v>
      </c>
      <c r="E17" s="93" t="s">
        <v>614</v>
      </c>
      <c r="F17" s="6" t="s">
        <v>297</v>
      </c>
      <c r="G17" s="31" t="s">
        <v>316</v>
      </c>
      <c r="H17" s="5">
        <v>7</v>
      </c>
      <c r="I17" s="67"/>
      <c r="J17" s="163">
        <f t="shared" si="1"/>
        <v>0</v>
      </c>
      <c r="K17" s="159"/>
    </row>
    <row r="18" spans="1:11" ht="12.95" customHeight="1">
      <c r="A18" s="26" t="str">
        <f>IF(I18&gt;0,"OPS","FALSE")</f>
        <v>FALSE</v>
      </c>
      <c r="B18" s="97" t="s">
        <v>306</v>
      </c>
      <c r="C18" s="91" t="s">
        <v>591</v>
      </c>
      <c r="D18" s="140" t="s">
        <v>596</v>
      </c>
      <c r="E18" s="93" t="s">
        <v>614</v>
      </c>
      <c r="F18" s="6" t="s">
        <v>298</v>
      </c>
      <c r="G18" s="31" t="s">
        <v>402</v>
      </c>
      <c r="H18" s="5">
        <v>7</v>
      </c>
      <c r="I18" s="67"/>
      <c r="J18" s="163">
        <f>I18*H18</f>
        <v>0</v>
      </c>
      <c r="K18" s="159"/>
    </row>
    <row r="19" spans="1:11" ht="12.95" customHeight="1">
      <c r="A19" s="26" t="str">
        <f>IF(I19&gt;0,"OPS","FALSE")</f>
        <v>FALSE</v>
      </c>
      <c r="B19" s="97" t="s">
        <v>306</v>
      </c>
      <c r="C19" s="93" t="s">
        <v>590</v>
      </c>
      <c r="D19" s="140" t="s">
        <v>596</v>
      </c>
      <c r="E19" s="93" t="s">
        <v>614</v>
      </c>
      <c r="F19" s="6" t="s">
        <v>299</v>
      </c>
      <c r="G19" s="31" t="s">
        <v>404</v>
      </c>
      <c r="H19" s="5">
        <v>2.75</v>
      </c>
      <c r="I19" s="67"/>
      <c r="J19" s="163">
        <f>I19*H19</f>
        <v>0</v>
      </c>
      <c r="K19" s="159"/>
    </row>
    <row r="20" spans="1:11" ht="12.95" customHeight="1">
      <c r="A20" s="26" t="str">
        <f>IF(I20&gt;0,"OPS","FALSE")</f>
        <v>FALSE</v>
      </c>
      <c r="B20" s="97" t="s">
        <v>306</v>
      </c>
      <c r="C20" s="93" t="s">
        <v>591</v>
      </c>
      <c r="D20" s="140" t="s">
        <v>596</v>
      </c>
      <c r="E20" s="93" t="s">
        <v>614</v>
      </c>
      <c r="F20" s="6" t="s">
        <v>300</v>
      </c>
      <c r="G20" s="31" t="s">
        <v>405</v>
      </c>
      <c r="H20" s="5">
        <v>2.75</v>
      </c>
      <c r="I20" s="67"/>
      <c r="J20" s="163">
        <f>I20*H20</f>
        <v>0</v>
      </c>
      <c r="K20" s="159"/>
    </row>
    <row r="21" spans="1:11" ht="12.95" customHeight="1">
      <c r="A21" s="26" t="str">
        <f t="shared" si="0"/>
        <v>FALSE</v>
      </c>
      <c r="B21" s="97" t="s">
        <v>306</v>
      </c>
      <c r="C21" s="93" t="s">
        <v>590</v>
      </c>
      <c r="D21" s="140" t="s">
        <v>596</v>
      </c>
      <c r="E21" s="93" t="s">
        <v>614</v>
      </c>
      <c r="F21" s="6" t="s">
        <v>325</v>
      </c>
      <c r="G21" s="31" t="s">
        <v>317</v>
      </c>
      <c r="H21" s="5">
        <v>18</v>
      </c>
      <c r="I21" s="67"/>
      <c r="J21" s="163">
        <f t="shared" si="1"/>
        <v>0</v>
      </c>
      <c r="K21" s="159"/>
    </row>
    <row r="22" spans="1:11" ht="12.95" customHeight="1">
      <c r="A22" s="26" t="str">
        <f t="shared" si="0"/>
        <v>FALSE</v>
      </c>
      <c r="B22" s="97" t="s">
        <v>306</v>
      </c>
      <c r="C22" s="93" t="s">
        <v>590</v>
      </c>
      <c r="D22" s="140" t="s">
        <v>596</v>
      </c>
      <c r="E22" s="93" t="s">
        <v>614</v>
      </c>
      <c r="F22" s="6" t="s">
        <v>326</v>
      </c>
      <c r="G22" s="31" t="s">
        <v>318</v>
      </c>
      <c r="H22" s="5">
        <v>18</v>
      </c>
      <c r="I22" s="67"/>
      <c r="J22" s="163">
        <f t="shared" si="1"/>
        <v>0</v>
      </c>
      <c r="K22" s="159"/>
    </row>
    <row r="23" spans="1:11" ht="12.95" customHeight="1">
      <c r="A23" s="26" t="str">
        <f t="shared" si="0"/>
        <v>FALSE</v>
      </c>
      <c r="B23" s="97" t="s">
        <v>306</v>
      </c>
      <c r="C23" s="93" t="s">
        <v>590</v>
      </c>
      <c r="D23" s="140" t="s">
        <v>596</v>
      </c>
      <c r="E23" s="93" t="s">
        <v>614</v>
      </c>
      <c r="F23" s="6" t="s">
        <v>327</v>
      </c>
      <c r="G23" s="31" t="s">
        <v>319</v>
      </c>
      <c r="H23" s="5">
        <v>18</v>
      </c>
      <c r="I23" s="67"/>
      <c r="J23" s="163">
        <f t="shared" si="1"/>
        <v>0</v>
      </c>
      <c r="K23" s="159"/>
    </row>
    <row r="24" spans="1:11" ht="12.95" customHeight="1">
      <c r="A24" s="26" t="str">
        <f t="shared" si="0"/>
        <v>FALSE</v>
      </c>
      <c r="B24" s="97" t="s">
        <v>306</v>
      </c>
      <c r="C24" s="93" t="s">
        <v>590</v>
      </c>
      <c r="D24" s="140" t="s">
        <v>596</v>
      </c>
      <c r="E24" s="93" t="s">
        <v>614</v>
      </c>
      <c r="F24" s="6" t="s">
        <v>328</v>
      </c>
      <c r="G24" s="31" t="s">
        <v>320</v>
      </c>
      <c r="H24" s="5">
        <v>18</v>
      </c>
      <c r="I24" s="67"/>
      <c r="J24" s="163">
        <f t="shared" si="1"/>
        <v>0</v>
      </c>
      <c r="K24" s="159"/>
    </row>
    <row r="25" spans="1:11" ht="12.95" customHeight="1">
      <c r="A25" s="26" t="str">
        <f t="shared" si="0"/>
        <v>FALSE</v>
      </c>
      <c r="B25" s="97" t="s">
        <v>306</v>
      </c>
      <c r="C25" s="93" t="s">
        <v>590</v>
      </c>
      <c r="D25" s="140" t="s">
        <v>596</v>
      </c>
      <c r="E25" s="93" t="s">
        <v>614</v>
      </c>
      <c r="F25" s="6" t="s">
        <v>324</v>
      </c>
      <c r="G25" s="31" t="s">
        <v>321</v>
      </c>
      <c r="H25" s="5">
        <v>18</v>
      </c>
      <c r="I25" s="67"/>
      <c r="J25" s="163">
        <f t="shared" si="1"/>
        <v>0</v>
      </c>
      <c r="K25" s="159"/>
    </row>
    <row r="26" spans="1:11" ht="12.95" customHeight="1">
      <c r="A26" s="26" t="str">
        <f t="shared" si="0"/>
        <v>FALSE</v>
      </c>
      <c r="B26" s="97" t="s">
        <v>306</v>
      </c>
      <c r="C26" s="93" t="s">
        <v>590</v>
      </c>
      <c r="D26" s="140" t="s">
        <v>596</v>
      </c>
      <c r="E26" s="93" t="s">
        <v>614</v>
      </c>
      <c r="F26" s="6" t="s">
        <v>323</v>
      </c>
      <c r="G26" s="31" t="s">
        <v>322</v>
      </c>
      <c r="H26" s="5">
        <v>18</v>
      </c>
      <c r="I26" s="67"/>
      <c r="J26" s="163">
        <f t="shared" si="1"/>
        <v>0</v>
      </c>
      <c r="K26" s="159"/>
    </row>
    <row r="27" spans="1:11" ht="12.95" customHeight="1">
      <c r="A27" s="26" t="str">
        <f t="shared" si="0"/>
        <v>FALSE</v>
      </c>
      <c r="B27" s="166" t="s">
        <v>93</v>
      </c>
      <c r="C27" s="93" t="s">
        <v>591</v>
      </c>
      <c r="D27" s="140" t="s">
        <v>596</v>
      </c>
      <c r="E27" s="93" t="s">
        <v>614</v>
      </c>
      <c r="F27" s="30" t="s">
        <v>310</v>
      </c>
      <c r="G27" s="31" t="s">
        <v>401</v>
      </c>
      <c r="H27" s="5">
        <v>18</v>
      </c>
      <c r="I27" s="67"/>
      <c r="J27" s="163">
        <f t="shared" si="1"/>
        <v>0</v>
      </c>
      <c r="K27" s="159"/>
    </row>
    <row r="28" spans="1:11" ht="12.95" customHeight="1">
      <c r="A28" s="26" t="str">
        <f t="shared" si="0"/>
        <v>FALSE</v>
      </c>
      <c r="B28" s="97" t="s">
        <v>94</v>
      </c>
      <c r="C28" s="93" t="s">
        <v>591</v>
      </c>
      <c r="D28" s="140" t="s">
        <v>596</v>
      </c>
      <c r="E28" s="93" t="s">
        <v>580</v>
      </c>
      <c r="F28" s="6" t="s">
        <v>74</v>
      </c>
      <c r="G28" s="31" t="s">
        <v>234</v>
      </c>
      <c r="H28" s="5">
        <v>12.5</v>
      </c>
      <c r="I28" s="67"/>
      <c r="J28" s="163">
        <f t="shared" si="1"/>
        <v>0</v>
      </c>
      <c r="K28" s="159"/>
    </row>
    <row r="29" spans="1:11" ht="12.95" customHeight="1">
      <c r="A29" s="26" t="str">
        <f t="shared" si="0"/>
        <v>FALSE</v>
      </c>
      <c r="B29" s="97" t="s">
        <v>94</v>
      </c>
      <c r="C29" s="93" t="s">
        <v>591</v>
      </c>
      <c r="D29" s="140" t="s">
        <v>596</v>
      </c>
      <c r="E29" s="93" t="s">
        <v>580</v>
      </c>
      <c r="F29" s="6" t="s">
        <v>207</v>
      </c>
      <c r="G29" s="31" t="s">
        <v>233</v>
      </c>
      <c r="H29" s="5">
        <v>12.25</v>
      </c>
      <c r="I29" s="67"/>
      <c r="J29" s="163">
        <f t="shared" si="1"/>
        <v>0</v>
      </c>
      <c r="K29" s="159"/>
    </row>
    <row r="30" spans="1:11" ht="12.95" customHeight="1">
      <c r="A30" s="26" t="str">
        <f t="shared" si="0"/>
        <v>FALSE</v>
      </c>
      <c r="B30" s="97" t="s">
        <v>97</v>
      </c>
      <c r="C30" s="93" t="s">
        <v>591</v>
      </c>
      <c r="D30" s="140" t="s">
        <v>596</v>
      </c>
      <c r="E30" s="93" t="s">
        <v>581</v>
      </c>
      <c r="F30" s="6" t="s">
        <v>258</v>
      </c>
      <c r="G30" s="31" t="s">
        <v>175</v>
      </c>
      <c r="H30" s="5">
        <v>7</v>
      </c>
      <c r="I30" s="67"/>
      <c r="J30" s="163">
        <f t="shared" si="1"/>
        <v>0</v>
      </c>
      <c r="K30" s="159"/>
    </row>
    <row r="31" spans="1:11" ht="12.95" customHeight="1">
      <c r="A31" s="26" t="str">
        <f t="shared" si="0"/>
        <v>FALSE</v>
      </c>
      <c r="B31" s="97" t="s">
        <v>97</v>
      </c>
      <c r="C31" s="93" t="s">
        <v>591</v>
      </c>
      <c r="D31" s="140" t="s">
        <v>596</v>
      </c>
      <c r="E31" s="93" t="s">
        <v>581</v>
      </c>
      <c r="F31" s="6" t="s">
        <v>228</v>
      </c>
      <c r="G31" s="31" t="s">
        <v>226</v>
      </c>
      <c r="H31" s="5">
        <v>18</v>
      </c>
      <c r="I31" s="67"/>
      <c r="J31" s="163">
        <f t="shared" si="1"/>
        <v>0</v>
      </c>
      <c r="K31" s="159"/>
    </row>
    <row r="32" spans="1:11" ht="12.95" customHeight="1">
      <c r="A32" s="26" t="str">
        <f t="shared" si="0"/>
        <v>FALSE</v>
      </c>
      <c r="B32" s="97" t="s">
        <v>307</v>
      </c>
      <c r="C32" s="93" t="s">
        <v>591</v>
      </c>
      <c r="D32" s="93" t="s">
        <v>596</v>
      </c>
      <c r="E32" s="140" t="s">
        <v>510</v>
      </c>
      <c r="F32" s="6" t="s">
        <v>230</v>
      </c>
      <c r="G32" s="31" t="s">
        <v>227</v>
      </c>
      <c r="H32" s="5">
        <v>7</v>
      </c>
      <c r="I32" s="67"/>
      <c r="J32" s="163">
        <f t="shared" si="1"/>
        <v>0</v>
      </c>
      <c r="K32" s="159"/>
    </row>
    <row r="33" spans="1:11" ht="12.95" customHeight="1">
      <c r="A33" s="26" t="str">
        <f t="shared" si="0"/>
        <v>FALSE</v>
      </c>
      <c r="B33" s="97" t="s">
        <v>307</v>
      </c>
      <c r="C33" s="140" t="s">
        <v>591</v>
      </c>
      <c r="D33" s="140" t="s">
        <v>596</v>
      </c>
      <c r="E33" s="93" t="s">
        <v>510</v>
      </c>
      <c r="F33" s="30">
        <v>9900</v>
      </c>
      <c r="G33" s="31" t="s">
        <v>343</v>
      </c>
      <c r="H33" s="5">
        <v>19</v>
      </c>
      <c r="I33" s="67"/>
      <c r="J33" s="163">
        <f t="shared" si="1"/>
        <v>0</v>
      </c>
      <c r="K33" s="159"/>
    </row>
    <row r="34" spans="1:11" ht="12.95" customHeight="1">
      <c r="A34" s="26" t="str">
        <f t="shared" si="0"/>
        <v>FALSE</v>
      </c>
      <c r="B34" s="97" t="s">
        <v>144</v>
      </c>
      <c r="C34" s="140" t="s">
        <v>591</v>
      </c>
      <c r="D34" s="140" t="s">
        <v>596</v>
      </c>
      <c r="E34" s="93" t="s">
        <v>514</v>
      </c>
      <c r="F34" s="6" t="s">
        <v>232</v>
      </c>
      <c r="G34" s="31" t="s">
        <v>178</v>
      </c>
      <c r="H34" s="5">
        <v>7</v>
      </c>
      <c r="I34" s="67"/>
      <c r="J34" s="163">
        <f t="shared" si="1"/>
        <v>0</v>
      </c>
      <c r="K34" s="159"/>
    </row>
    <row r="35" spans="1:11" ht="12.95" customHeight="1">
      <c r="A35" s="26" t="str">
        <f t="shared" si="0"/>
        <v>FALSE</v>
      </c>
      <c r="B35" s="97" t="s">
        <v>144</v>
      </c>
      <c r="C35" s="140" t="s">
        <v>590</v>
      </c>
      <c r="D35" s="140" t="s">
        <v>596</v>
      </c>
      <c r="E35" s="93" t="s">
        <v>514</v>
      </c>
      <c r="F35" s="6" t="s">
        <v>301</v>
      </c>
      <c r="G35" s="31" t="s">
        <v>303</v>
      </c>
      <c r="H35" s="5">
        <v>7</v>
      </c>
      <c r="I35" s="67"/>
      <c r="J35" s="163">
        <f t="shared" si="1"/>
        <v>0</v>
      </c>
      <c r="K35" s="159"/>
    </row>
    <row r="36" spans="1:11" ht="12.95" customHeight="1">
      <c r="A36" s="26" t="str">
        <f t="shared" si="0"/>
        <v>FALSE</v>
      </c>
      <c r="B36" s="97" t="s">
        <v>144</v>
      </c>
      <c r="C36" s="140" t="s">
        <v>590</v>
      </c>
      <c r="D36" s="140" t="s">
        <v>596</v>
      </c>
      <c r="E36" s="93" t="s">
        <v>514</v>
      </c>
      <c r="F36" s="6" t="s">
        <v>302</v>
      </c>
      <c r="G36" s="31" t="s">
        <v>304</v>
      </c>
      <c r="H36" s="5">
        <v>7</v>
      </c>
      <c r="I36" s="67"/>
      <c r="J36" s="163">
        <f t="shared" si="1"/>
        <v>0</v>
      </c>
      <c r="K36" s="159"/>
    </row>
    <row r="37" spans="1:11" ht="12.95" customHeight="1">
      <c r="A37" s="26" t="str">
        <f t="shared" si="0"/>
        <v>FALSE</v>
      </c>
      <c r="B37" s="97" t="s">
        <v>144</v>
      </c>
      <c r="C37" s="140" t="s">
        <v>591</v>
      </c>
      <c r="D37" s="140" t="s">
        <v>596</v>
      </c>
      <c r="E37" s="93" t="s">
        <v>514</v>
      </c>
      <c r="F37" s="6">
        <v>200</v>
      </c>
      <c r="G37" s="31" t="s">
        <v>236</v>
      </c>
      <c r="H37" s="5">
        <v>20.5</v>
      </c>
      <c r="I37" s="67"/>
      <c r="J37" s="163">
        <f t="shared" si="1"/>
        <v>0</v>
      </c>
      <c r="K37" s="159"/>
    </row>
    <row r="38" spans="1:11" ht="12.95" customHeight="1">
      <c r="A38" s="26" t="b">
        <f>IF(I38&gt;0,"OPS")</f>
        <v>0</v>
      </c>
      <c r="B38" s="97" t="s">
        <v>144</v>
      </c>
      <c r="C38" s="140" t="s">
        <v>590</v>
      </c>
      <c r="D38" s="140" t="s">
        <v>596</v>
      </c>
      <c r="E38" s="91" t="s">
        <v>514</v>
      </c>
      <c r="F38" s="6">
        <v>202</v>
      </c>
      <c r="G38" s="31" t="s">
        <v>290</v>
      </c>
      <c r="H38" s="5">
        <v>20.5</v>
      </c>
      <c r="I38" s="67"/>
      <c r="J38" s="163">
        <f>SUM(I38*H38)</f>
        <v>0</v>
      </c>
      <c r="K38" s="159"/>
    </row>
    <row r="39" spans="1:11" ht="12.95" customHeight="1">
      <c r="A39" s="26" t="b">
        <f>IF(I39&gt;0,"OPS")</f>
        <v>0</v>
      </c>
      <c r="B39" s="97" t="s">
        <v>144</v>
      </c>
      <c r="C39" s="140" t="s">
        <v>590</v>
      </c>
      <c r="D39" s="140" t="s">
        <v>596</v>
      </c>
      <c r="E39" s="91" t="s">
        <v>514</v>
      </c>
      <c r="F39" s="6">
        <v>209</v>
      </c>
      <c r="G39" s="31" t="s">
        <v>291</v>
      </c>
      <c r="H39" s="5">
        <v>20.5</v>
      </c>
      <c r="I39" s="67"/>
      <c r="J39" s="163">
        <f>SUM(I39*H39)</f>
        <v>0</v>
      </c>
      <c r="K39" s="159"/>
    </row>
    <row r="40" spans="1:11" ht="12.95" customHeight="1">
      <c r="A40" s="26" t="str">
        <f>IF(I40&gt;0,"OPS","FALSE")</f>
        <v>FALSE</v>
      </c>
      <c r="B40" s="97" t="s">
        <v>289</v>
      </c>
      <c r="C40" s="140" t="s">
        <v>591</v>
      </c>
      <c r="D40" s="140" t="s">
        <v>596</v>
      </c>
      <c r="E40" s="93" t="s">
        <v>587</v>
      </c>
      <c r="F40" s="6" t="s">
        <v>346</v>
      </c>
      <c r="G40" s="31" t="s">
        <v>349</v>
      </c>
      <c r="H40" s="5">
        <v>16.5</v>
      </c>
      <c r="I40" s="67"/>
      <c r="J40" s="163">
        <f>I40*H40</f>
        <v>0</v>
      </c>
      <c r="K40" s="159"/>
    </row>
    <row r="41" spans="1:11" ht="12.95" customHeight="1">
      <c r="A41" s="26" t="str">
        <f>IF(I41&gt;0,"OPS","FALSE")</f>
        <v>FALSE</v>
      </c>
      <c r="B41" s="97" t="s">
        <v>289</v>
      </c>
      <c r="C41" s="140" t="s">
        <v>590</v>
      </c>
      <c r="D41" s="140" t="s">
        <v>596</v>
      </c>
      <c r="E41" s="93" t="s">
        <v>594</v>
      </c>
      <c r="F41" s="6">
        <v>98810</v>
      </c>
      <c r="G41" s="31" t="s">
        <v>378</v>
      </c>
      <c r="H41" s="5">
        <v>49</v>
      </c>
      <c r="I41" s="67"/>
      <c r="J41" s="163">
        <f>I41*H41</f>
        <v>0</v>
      </c>
      <c r="K41" s="159"/>
    </row>
    <row r="42" spans="1:11" ht="12.95" customHeight="1">
      <c r="A42" s="26" t="str">
        <f>IF(I42&gt;0,"OPS","FALSE")</f>
        <v>FALSE</v>
      </c>
      <c r="B42" s="97" t="s">
        <v>289</v>
      </c>
      <c r="C42" s="140" t="s">
        <v>591</v>
      </c>
      <c r="D42" s="140" t="s">
        <v>596</v>
      </c>
      <c r="E42" s="93" t="s">
        <v>594</v>
      </c>
      <c r="F42" s="6">
        <v>98800</v>
      </c>
      <c r="G42" s="31" t="s">
        <v>414</v>
      </c>
      <c r="H42" s="5">
        <v>49</v>
      </c>
      <c r="I42" s="67"/>
      <c r="J42" s="163">
        <f>I42*H42</f>
        <v>0</v>
      </c>
      <c r="K42" s="159"/>
    </row>
    <row r="43" spans="1:11" ht="12.95" customHeight="1">
      <c r="A43" s="26" t="str">
        <f>IF(I43&gt;0,"OPS","FALSE")</f>
        <v>FALSE</v>
      </c>
      <c r="B43" s="97" t="s">
        <v>289</v>
      </c>
      <c r="C43" s="140" t="s">
        <v>590</v>
      </c>
      <c r="D43" s="140" t="s">
        <v>596</v>
      </c>
      <c r="E43" s="93" t="s">
        <v>594</v>
      </c>
      <c r="F43" s="6">
        <v>98866</v>
      </c>
      <c r="G43" s="31" t="s">
        <v>377</v>
      </c>
      <c r="H43" s="5">
        <v>49</v>
      </c>
      <c r="I43" s="67"/>
      <c r="J43" s="163">
        <f>I43*H43</f>
        <v>0</v>
      </c>
      <c r="K43" s="159"/>
    </row>
    <row r="44" spans="1:11" ht="12.95" customHeight="1">
      <c r="A44" s="26" t="str">
        <f t="shared" ref="A44:A49" si="2">IF(I44&gt;0,"OPS","FALSE")</f>
        <v>FALSE</v>
      </c>
      <c r="B44" s="97" t="s">
        <v>309</v>
      </c>
      <c r="C44" s="140" t="s">
        <v>584</v>
      </c>
      <c r="D44" s="140" t="s">
        <v>596</v>
      </c>
      <c r="E44" s="93" t="s">
        <v>595</v>
      </c>
      <c r="F44" s="6">
        <v>1202</v>
      </c>
      <c r="G44" s="31" t="s">
        <v>351</v>
      </c>
      <c r="H44" s="5">
        <v>52.5</v>
      </c>
      <c r="I44" s="67"/>
      <c r="J44" s="163">
        <f t="shared" ref="J44:J49" si="3">I44*H44</f>
        <v>0</v>
      </c>
      <c r="K44" s="159"/>
    </row>
    <row r="45" spans="1:11" ht="12.95" customHeight="1">
      <c r="A45" s="26" t="str">
        <f t="shared" si="2"/>
        <v>FALSE</v>
      </c>
      <c r="B45" s="97" t="s">
        <v>309</v>
      </c>
      <c r="C45" s="140" t="s">
        <v>584</v>
      </c>
      <c r="D45" s="140" t="s">
        <v>596</v>
      </c>
      <c r="E45" s="93" t="s">
        <v>595</v>
      </c>
      <c r="F45" s="6">
        <v>1207</v>
      </c>
      <c r="G45" s="31" t="s">
        <v>352</v>
      </c>
      <c r="H45" s="5">
        <v>52.5</v>
      </c>
      <c r="I45" s="67"/>
      <c r="J45" s="163">
        <f t="shared" si="3"/>
        <v>0</v>
      </c>
      <c r="K45" s="159"/>
    </row>
    <row r="46" spans="1:11" ht="12.95" customHeight="1">
      <c r="A46" s="26" t="str">
        <f t="shared" si="2"/>
        <v>FALSE</v>
      </c>
      <c r="B46" s="97" t="s">
        <v>309</v>
      </c>
      <c r="C46" s="140" t="s">
        <v>584</v>
      </c>
      <c r="D46" s="140" t="s">
        <v>596</v>
      </c>
      <c r="E46" s="93" t="s">
        <v>595</v>
      </c>
      <c r="F46" s="6">
        <v>1209</v>
      </c>
      <c r="G46" s="31" t="s">
        <v>353</v>
      </c>
      <c r="H46" s="5">
        <v>52.5</v>
      </c>
      <c r="I46" s="67"/>
      <c r="J46" s="163">
        <f t="shared" si="3"/>
        <v>0</v>
      </c>
      <c r="K46" s="159"/>
    </row>
    <row r="47" spans="1:11" ht="12.95" customHeight="1">
      <c r="A47" s="26" t="str">
        <f t="shared" si="2"/>
        <v>FALSE</v>
      </c>
      <c r="B47" s="97" t="s">
        <v>309</v>
      </c>
      <c r="C47" s="140" t="s">
        <v>584</v>
      </c>
      <c r="D47" s="140" t="s">
        <v>596</v>
      </c>
      <c r="E47" s="93" t="s">
        <v>595</v>
      </c>
      <c r="F47" s="6">
        <v>1222</v>
      </c>
      <c r="G47" s="31" t="s">
        <v>354</v>
      </c>
      <c r="H47" s="5">
        <v>52.5</v>
      </c>
      <c r="I47" s="67"/>
      <c r="J47" s="163">
        <f t="shared" si="3"/>
        <v>0</v>
      </c>
      <c r="K47" s="159"/>
    </row>
    <row r="48" spans="1:11" ht="12.95" customHeight="1">
      <c r="A48" s="26" t="str">
        <f t="shared" si="2"/>
        <v>FALSE</v>
      </c>
      <c r="B48" s="97" t="s">
        <v>309</v>
      </c>
      <c r="C48" s="140" t="s">
        <v>584</v>
      </c>
      <c r="D48" s="140" t="s">
        <v>596</v>
      </c>
      <c r="E48" s="93" t="s">
        <v>595</v>
      </c>
      <c r="F48" s="6">
        <v>1266</v>
      </c>
      <c r="G48" s="31" t="s">
        <v>355</v>
      </c>
      <c r="H48" s="5">
        <v>52.5</v>
      </c>
      <c r="I48" s="67"/>
      <c r="J48" s="163">
        <f t="shared" si="3"/>
        <v>0</v>
      </c>
      <c r="K48" s="159"/>
    </row>
    <row r="49" spans="1:11" ht="12.95" customHeight="1">
      <c r="A49" s="26" t="str">
        <f t="shared" si="2"/>
        <v>FALSE</v>
      </c>
      <c r="B49" s="97" t="s">
        <v>309</v>
      </c>
      <c r="C49" s="137" t="s">
        <v>584</v>
      </c>
      <c r="D49" s="140" t="s">
        <v>596</v>
      </c>
      <c r="E49" s="93" t="s">
        <v>595</v>
      </c>
      <c r="F49" s="30">
        <v>1277</v>
      </c>
      <c r="G49" s="31" t="s">
        <v>356</v>
      </c>
      <c r="H49" s="5">
        <v>52.5</v>
      </c>
      <c r="I49" s="67"/>
      <c r="J49" s="163">
        <f t="shared" si="3"/>
        <v>0</v>
      </c>
      <c r="K49" s="159"/>
    </row>
    <row r="50" spans="1:11" ht="12.95" customHeight="1">
      <c r="A50" s="26" t="str">
        <f>IF(I50&gt;0,"OPS","FALSE")</f>
        <v>FALSE</v>
      </c>
      <c r="B50" s="97" t="s">
        <v>309</v>
      </c>
      <c r="C50" s="137" t="s">
        <v>584</v>
      </c>
      <c r="D50" s="140" t="s">
        <v>596</v>
      </c>
      <c r="E50" s="93" t="s">
        <v>595</v>
      </c>
      <c r="F50" s="6">
        <v>1200</v>
      </c>
      <c r="G50" s="31" t="s">
        <v>357</v>
      </c>
      <c r="H50" s="5">
        <v>48.75</v>
      </c>
      <c r="I50" s="67"/>
      <c r="J50" s="163">
        <f>I50*H50</f>
        <v>0</v>
      </c>
      <c r="K50" s="159"/>
    </row>
    <row r="51" spans="1:11" ht="12.95" customHeight="1">
      <c r="A51" s="26" t="str">
        <f>IF(I51&gt;0,"OPS","FALSE")</f>
        <v>FALSE</v>
      </c>
      <c r="B51" s="97" t="s">
        <v>309</v>
      </c>
      <c r="C51" s="137" t="s">
        <v>584</v>
      </c>
      <c r="D51" s="140" t="s">
        <v>596</v>
      </c>
      <c r="E51" s="140" t="s">
        <v>593</v>
      </c>
      <c r="F51" s="6">
        <v>1299</v>
      </c>
      <c r="G51" s="31" t="s">
        <v>421</v>
      </c>
      <c r="H51" s="5">
        <v>79.5</v>
      </c>
      <c r="I51" s="67"/>
      <c r="J51" s="163">
        <f>I51*H51</f>
        <v>0</v>
      </c>
      <c r="K51" s="159"/>
    </row>
    <row r="52" spans="1:11" ht="12.95" customHeight="1">
      <c r="A52" s="26" t="str">
        <f>IF(I52&gt;0,"OPS","FALSE")</f>
        <v>FALSE</v>
      </c>
      <c r="B52" s="97" t="s">
        <v>344</v>
      </c>
      <c r="C52" s="137" t="s">
        <v>590</v>
      </c>
      <c r="D52" s="140" t="s">
        <v>596</v>
      </c>
      <c r="E52" s="93" t="s">
        <v>588</v>
      </c>
      <c r="F52" s="6" t="s">
        <v>125</v>
      </c>
      <c r="G52" s="31" t="s">
        <v>126</v>
      </c>
      <c r="H52" s="5">
        <v>5.5</v>
      </c>
      <c r="I52" s="67"/>
      <c r="J52" s="163">
        <f>I52*H52</f>
        <v>0</v>
      </c>
      <c r="K52" s="159"/>
    </row>
    <row r="53" spans="1:11" ht="12.95" customHeight="1">
      <c r="A53" s="26" t="str">
        <f>IF(I53&gt;0,"OPS","FALSE")</f>
        <v>FALSE</v>
      </c>
      <c r="B53" s="97" t="s">
        <v>344</v>
      </c>
      <c r="C53" s="137" t="s">
        <v>590</v>
      </c>
      <c r="D53" s="140" t="s">
        <v>596</v>
      </c>
      <c r="E53" s="93" t="s">
        <v>593</v>
      </c>
      <c r="F53" s="6">
        <v>11350</v>
      </c>
      <c r="G53" s="31" t="s">
        <v>305</v>
      </c>
      <c r="H53" s="5">
        <v>50</v>
      </c>
      <c r="I53" s="67"/>
      <c r="J53" s="163">
        <f>I53*H53</f>
        <v>0</v>
      </c>
      <c r="K53" s="159"/>
    </row>
    <row r="54" spans="1:11" ht="12.95" customHeight="1">
      <c r="A54" s="26" t="str">
        <f>IF(I54&gt;0,"OPS","FALSE")</f>
        <v>FALSE</v>
      </c>
      <c r="B54" s="97" t="s">
        <v>344</v>
      </c>
      <c r="C54" s="137" t="s">
        <v>590</v>
      </c>
      <c r="D54" s="140" t="s">
        <v>596</v>
      </c>
      <c r="E54" s="93" t="s">
        <v>593</v>
      </c>
      <c r="F54" s="6">
        <v>11300</v>
      </c>
      <c r="G54" s="31" t="s">
        <v>225</v>
      </c>
      <c r="H54" s="5">
        <v>73.5</v>
      </c>
      <c r="I54" s="67"/>
      <c r="J54" s="158">
        <f>I54*H54</f>
        <v>0</v>
      </c>
      <c r="K54" s="159"/>
    </row>
    <row r="55" spans="1:11" ht="12.95" customHeight="1">
      <c r="A55" s="26" t="str">
        <f t="shared" ref="A55:A80" si="4">IF(I55&gt;0,"OPS","FALSE")</f>
        <v>FALSE</v>
      </c>
      <c r="B55" s="97" t="s">
        <v>344</v>
      </c>
      <c r="C55" s="137" t="s">
        <v>590</v>
      </c>
      <c r="D55" s="140" t="s">
        <v>596</v>
      </c>
      <c r="E55" s="93" t="s">
        <v>593</v>
      </c>
      <c r="F55" s="6" t="s">
        <v>259</v>
      </c>
      <c r="G55" s="220" t="s">
        <v>406</v>
      </c>
      <c r="H55" s="5">
        <v>14.5</v>
      </c>
      <c r="I55" s="67"/>
      <c r="J55" s="163">
        <f t="shared" ref="J55:J80" si="5">I55*H55</f>
        <v>0</v>
      </c>
      <c r="K55" s="159"/>
    </row>
    <row r="56" spans="1:11" ht="12.95" customHeight="1">
      <c r="A56" s="26" t="str">
        <f t="shared" si="4"/>
        <v>FALSE</v>
      </c>
      <c r="B56" s="97" t="s">
        <v>344</v>
      </c>
      <c r="C56" s="137" t="s">
        <v>590</v>
      </c>
      <c r="D56" s="140" t="s">
        <v>596</v>
      </c>
      <c r="E56" s="93" t="s">
        <v>613</v>
      </c>
      <c r="F56" s="6" t="s">
        <v>403</v>
      </c>
      <c r="G56" s="220" t="s">
        <v>407</v>
      </c>
      <c r="H56" s="5">
        <v>2.75</v>
      </c>
      <c r="I56" s="67"/>
      <c r="J56" s="163">
        <f t="shared" si="5"/>
        <v>0</v>
      </c>
      <c r="K56" s="159"/>
    </row>
    <row r="57" spans="1:11" ht="12.95" customHeight="1">
      <c r="A57" s="26" t="str">
        <f t="shared" si="4"/>
        <v>FALSE</v>
      </c>
      <c r="B57" s="97" t="s">
        <v>344</v>
      </c>
      <c r="C57" s="137" t="s">
        <v>590</v>
      </c>
      <c r="D57" s="140" t="s">
        <v>596</v>
      </c>
      <c r="E57" s="93" t="s">
        <v>614</v>
      </c>
      <c r="F57" s="6" t="s">
        <v>299</v>
      </c>
      <c r="G57" s="220" t="s">
        <v>408</v>
      </c>
      <c r="H57" s="5">
        <v>2.75</v>
      </c>
      <c r="I57" s="67"/>
      <c r="J57" s="163">
        <f t="shared" si="5"/>
        <v>0</v>
      </c>
      <c r="K57" s="159"/>
    </row>
    <row r="58" spans="1:11" ht="12.95" customHeight="1" thickBot="1">
      <c r="A58" s="221" t="str">
        <f t="shared" si="4"/>
        <v>FALSE</v>
      </c>
      <c r="B58" s="149" t="s">
        <v>285</v>
      </c>
      <c r="C58" s="138" t="s">
        <v>592</v>
      </c>
      <c r="D58" s="141" t="s">
        <v>596</v>
      </c>
      <c r="E58" s="141" t="s">
        <v>650</v>
      </c>
      <c r="F58" s="24" t="s">
        <v>135</v>
      </c>
      <c r="G58" s="224" t="s">
        <v>136</v>
      </c>
      <c r="H58" s="222">
        <v>0.35</v>
      </c>
      <c r="I58" s="66"/>
      <c r="J58" s="121">
        <f t="shared" si="5"/>
        <v>0</v>
      </c>
      <c r="K58" s="159"/>
    </row>
    <row r="59" spans="1:11" ht="12.95" customHeight="1">
      <c r="A59" s="223" t="str">
        <f t="shared" si="4"/>
        <v>FALSE</v>
      </c>
      <c r="B59" s="126" t="s">
        <v>306</v>
      </c>
      <c r="C59" s="103" t="s">
        <v>590</v>
      </c>
      <c r="D59" s="103" t="s">
        <v>600</v>
      </c>
      <c r="E59" s="114" t="s">
        <v>613</v>
      </c>
      <c r="F59" s="51" t="s">
        <v>64</v>
      </c>
      <c r="G59" s="115" t="s">
        <v>199</v>
      </c>
      <c r="H59" s="122">
        <v>7</v>
      </c>
      <c r="I59" s="54"/>
      <c r="J59" s="104">
        <f t="shared" si="5"/>
        <v>0</v>
      </c>
      <c r="K59" s="159"/>
    </row>
    <row r="60" spans="1:11" ht="12.95" customHeight="1">
      <c r="A60" s="26" t="str">
        <f t="shared" si="4"/>
        <v>FALSE</v>
      </c>
      <c r="B60" s="97" t="s">
        <v>306</v>
      </c>
      <c r="C60" s="91" t="s">
        <v>590</v>
      </c>
      <c r="D60" s="95" t="s">
        <v>600</v>
      </c>
      <c r="E60" s="108" t="s">
        <v>613</v>
      </c>
      <c r="F60" s="6" t="s">
        <v>65</v>
      </c>
      <c r="G60" s="218" t="s">
        <v>200</v>
      </c>
      <c r="H60" s="5">
        <v>7</v>
      </c>
      <c r="I60" s="67"/>
      <c r="J60" s="163">
        <f t="shared" si="5"/>
        <v>0</v>
      </c>
      <c r="K60" s="159"/>
    </row>
    <row r="61" spans="1:11" ht="12.95" customHeight="1">
      <c r="A61" s="26" t="str">
        <f t="shared" si="4"/>
        <v>FALSE</v>
      </c>
      <c r="B61" s="97" t="s">
        <v>306</v>
      </c>
      <c r="C61" s="91" t="s">
        <v>590</v>
      </c>
      <c r="D61" s="95" t="s">
        <v>600</v>
      </c>
      <c r="E61" s="108" t="s">
        <v>613</v>
      </c>
      <c r="F61" s="6" t="s">
        <v>66</v>
      </c>
      <c r="G61" s="218" t="s">
        <v>201</v>
      </c>
      <c r="H61" s="5">
        <v>7</v>
      </c>
      <c r="I61" s="67"/>
      <c r="J61" s="158">
        <f t="shared" si="5"/>
        <v>0</v>
      </c>
      <c r="K61" s="159"/>
    </row>
    <row r="62" spans="1:11" ht="12.95" customHeight="1">
      <c r="A62" s="26" t="str">
        <f t="shared" si="4"/>
        <v>FALSE</v>
      </c>
      <c r="B62" s="97" t="s">
        <v>306</v>
      </c>
      <c r="C62" s="91" t="s">
        <v>590</v>
      </c>
      <c r="D62" s="95" t="s">
        <v>600</v>
      </c>
      <c r="E62" s="108" t="s">
        <v>613</v>
      </c>
      <c r="F62" s="6" t="s">
        <v>67</v>
      </c>
      <c r="G62" s="218" t="s">
        <v>202</v>
      </c>
      <c r="H62" s="5">
        <v>7</v>
      </c>
      <c r="I62" s="67"/>
      <c r="J62" s="158">
        <f t="shared" si="5"/>
        <v>0</v>
      </c>
      <c r="K62" s="159"/>
    </row>
    <row r="63" spans="1:11" ht="12.95" customHeight="1">
      <c r="A63" s="26" t="str">
        <f t="shared" si="4"/>
        <v>FALSE</v>
      </c>
      <c r="B63" s="97" t="s">
        <v>306</v>
      </c>
      <c r="C63" s="91" t="s">
        <v>590</v>
      </c>
      <c r="D63" s="95" t="s">
        <v>600</v>
      </c>
      <c r="E63" s="108" t="s">
        <v>613</v>
      </c>
      <c r="F63" s="6" t="s">
        <v>68</v>
      </c>
      <c r="G63" s="218" t="s">
        <v>203</v>
      </c>
      <c r="H63" s="5">
        <v>7</v>
      </c>
      <c r="I63" s="67"/>
      <c r="J63" s="163">
        <f t="shared" si="5"/>
        <v>0</v>
      </c>
      <c r="K63" s="159"/>
    </row>
    <row r="64" spans="1:11" ht="12.95" customHeight="1">
      <c r="A64" s="26" t="str">
        <f t="shared" si="4"/>
        <v>FALSE</v>
      </c>
      <c r="B64" s="97" t="s">
        <v>306</v>
      </c>
      <c r="C64" s="91" t="s">
        <v>590</v>
      </c>
      <c r="D64" s="95" t="s">
        <v>600</v>
      </c>
      <c r="E64" s="108" t="s">
        <v>613</v>
      </c>
      <c r="F64" s="6" t="s">
        <v>69</v>
      </c>
      <c r="G64" s="218" t="s">
        <v>204</v>
      </c>
      <c r="H64" s="5">
        <v>7</v>
      </c>
      <c r="I64" s="67"/>
      <c r="J64" s="163">
        <f t="shared" si="5"/>
        <v>0</v>
      </c>
      <c r="K64" s="159"/>
    </row>
    <row r="65" spans="1:11" ht="12.95" customHeight="1">
      <c r="A65" s="26" t="str">
        <f t="shared" si="4"/>
        <v>FALSE</v>
      </c>
      <c r="B65" s="97" t="s">
        <v>306</v>
      </c>
      <c r="C65" s="91" t="s">
        <v>590</v>
      </c>
      <c r="D65" s="95" t="s">
        <v>600</v>
      </c>
      <c r="E65" s="108" t="s">
        <v>613</v>
      </c>
      <c r="F65" s="6" t="s">
        <v>243</v>
      </c>
      <c r="G65" s="218" t="s">
        <v>237</v>
      </c>
      <c r="H65" s="5">
        <v>18</v>
      </c>
      <c r="I65" s="67"/>
      <c r="J65" s="163">
        <f t="shared" si="5"/>
        <v>0</v>
      </c>
      <c r="K65" s="159"/>
    </row>
    <row r="66" spans="1:11" ht="12.95" customHeight="1">
      <c r="A66" s="26" t="str">
        <f t="shared" si="4"/>
        <v>FALSE</v>
      </c>
      <c r="B66" s="97" t="s">
        <v>306</v>
      </c>
      <c r="C66" s="91" t="s">
        <v>590</v>
      </c>
      <c r="D66" s="95" t="s">
        <v>600</v>
      </c>
      <c r="E66" s="108" t="s">
        <v>613</v>
      </c>
      <c r="F66" s="6" t="s">
        <v>244</v>
      </c>
      <c r="G66" s="218" t="s">
        <v>238</v>
      </c>
      <c r="H66" s="5">
        <v>18</v>
      </c>
      <c r="I66" s="67"/>
      <c r="J66" s="163">
        <f t="shared" si="5"/>
        <v>0</v>
      </c>
      <c r="K66" s="159"/>
    </row>
    <row r="67" spans="1:11" ht="12.95" customHeight="1">
      <c r="A67" s="26" t="str">
        <f t="shared" si="4"/>
        <v>FALSE</v>
      </c>
      <c r="B67" s="97" t="s">
        <v>306</v>
      </c>
      <c r="C67" s="91" t="s">
        <v>590</v>
      </c>
      <c r="D67" s="95" t="s">
        <v>600</v>
      </c>
      <c r="E67" s="108" t="s">
        <v>613</v>
      </c>
      <c r="F67" s="6" t="s">
        <v>245</v>
      </c>
      <c r="G67" s="218" t="s">
        <v>239</v>
      </c>
      <c r="H67" s="5">
        <v>18</v>
      </c>
      <c r="I67" s="67"/>
      <c r="J67" s="163">
        <f t="shared" si="5"/>
        <v>0</v>
      </c>
      <c r="K67" s="159"/>
    </row>
    <row r="68" spans="1:11" ht="12.95" customHeight="1">
      <c r="A68" s="26" t="str">
        <f t="shared" si="4"/>
        <v>FALSE</v>
      </c>
      <c r="B68" s="97" t="s">
        <v>306</v>
      </c>
      <c r="C68" s="91" t="s">
        <v>590</v>
      </c>
      <c r="D68" s="95" t="s">
        <v>600</v>
      </c>
      <c r="E68" s="108" t="s">
        <v>613</v>
      </c>
      <c r="F68" s="6" t="s">
        <v>246</v>
      </c>
      <c r="G68" s="218" t="s">
        <v>240</v>
      </c>
      <c r="H68" s="5">
        <v>18</v>
      </c>
      <c r="I68" s="67"/>
      <c r="J68" s="163">
        <f t="shared" si="5"/>
        <v>0</v>
      </c>
      <c r="K68" s="159"/>
    </row>
    <row r="69" spans="1:11" ht="12.95" customHeight="1">
      <c r="A69" s="26" t="str">
        <f t="shared" si="4"/>
        <v>FALSE</v>
      </c>
      <c r="B69" s="97" t="s">
        <v>306</v>
      </c>
      <c r="C69" s="91" t="s">
        <v>590</v>
      </c>
      <c r="D69" s="95" t="s">
        <v>600</v>
      </c>
      <c r="E69" s="108" t="s">
        <v>613</v>
      </c>
      <c r="F69" s="6" t="s">
        <v>247</v>
      </c>
      <c r="G69" s="218" t="s">
        <v>241</v>
      </c>
      <c r="H69" s="5">
        <v>18</v>
      </c>
      <c r="I69" s="67"/>
      <c r="J69" s="163">
        <f t="shared" si="5"/>
        <v>0</v>
      </c>
      <c r="K69" s="159"/>
    </row>
    <row r="70" spans="1:11" ht="12.95" customHeight="1">
      <c r="A70" s="26" t="str">
        <f t="shared" si="4"/>
        <v>FALSE</v>
      </c>
      <c r="B70" s="97" t="s">
        <v>306</v>
      </c>
      <c r="C70" s="91" t="s">
        <v>590</v>
      </c>
      <c r="D70" s="95" t="s">
        <v>600</v>
      </c>
      <c r="E70" s="108" t="s">
        <v>613</v>
      </c>
      <c r="F70" s="30" t="s">
        <v>248</v>
      </c>
      <c r="G70" s="218" t="s">
        <v>242</v>
      </c>
      <c r="H70" s="5">
        <v>18</v>
      </c>
      <c r="I70" s="67"/>
      <c r="J70" s="163">
        <f t="shared" si="5"/>
        <v>0</v>
      </c>
      <c r="K70" s="159"/>
    </row>
    <row r="71" spans="1:11" ht="12.95" customHeight="1">
      <c r="A71" s="26" t="str">
        <f t="shared" si="4"/>
        <v>FALSE</v>
      </c>
      <c r="B71" s="98" t="s">
        <v>93</v>
      </c>
      <c r="C71" s="91" t="s">
        <v>591</v>
      </c>
      <c r="D71" s="95" t="s">
        <v>600</v>
      </c>
      <c r="E71" s="108" t="s">
        <v>614</v>
      </c>
      <c r="F71" s="30" t="s">
        <v>70</v>
      </c>
      <c r="G71" s="218" t="s">
        <v>283</v>
      </c>
      <c r="H71" s="5">
        <v>7</v>
      </c>
      <c r="I71" s="67"/>
      <c r="J71" s="163">
        <f t="shared" si="5"/>
        <v>0</v>
      </c>
      <c r="K71" s="159"/>
    </row>
    <row r="72" spans="1:11" ht="12.95" customHeight="1">
      <c r="A72" s="26" t="str">
        <f t="shared" si="4"/>
        <v>FALSE</v>
      </c>
      <c r="B72" s="98" t="s">
        <v>93</v>
      </c>
      <c r="C72" s="91" t="s">
        <v>591</v>
      </c>
      <c r="D72" s="95" t="s">
        <v>600</v>
      </c>
      <c r="E72" s="108" t="s">
        <v>614</v>
      </c>
      <c r="F72" s="30" t="s">
        <v>71</v>
      </c>
      <c r="G72" s="218" t="s">
        <v>284</v>
      </c>
      <c r="H72" s="5">
        <v>18</v>
      </c>
      <c r="I72" s="67"/>
      <c r="J72" s="199">
        <f t="shared" si="5"/>
        <v>0</v>
      </c>
      <c r="K72" s="159"/>
    </row>
    <row r="73" spans="1:11" ht="12.95" customHeight="1">
      <c r="A73" s="26" t="str">
        <f t="shared" si="4"/>
        <v>FALSE</v>
      </c>
      <c r="B73" s="97" t="s">
        <v>94</v>
      </c>
      <c r="C73" s="91" t="s">
        <v>591</v>
      </c>
      <c r="D73" s="95" t="s">
        <v>600</v>
      </c>
      <c r="E73" s="108" t="s">
        <v>580</v>
      </c>
      <c r="F73" s="6" t="s">
        <v>74</v>
      </c>
      <c r="G73" s="218" t="s">
        <v>234</v>
      </c>
      <c r="H73" s="5">
        <v>7</v>
      </c>
      <c r="I73" s="67"/>
      <c r="J73" s="163">
        <f t="shared" si="5"/>
        <v>0</v>
      </c>
      <c r="K73" s="159"/>
    </row>
    <row r="74" spans="1:11" ht="12.95" customHeight="1">
      <c r="A74" s="26" t="str">
        <f t="shared" si="4"/>
        <v>FALSE</v>
      </c>
      <c r="B74" s="97" t="s">
        <v>94</v>
      </c>
      <c r="C74" s="93" t="s">
        <v>591</v>
      </c>
      <c r="D74" s="95" t="s">
        <v>600</v>
      </c>
      <c r="E74" s="140" t="s">
        <v>580</v>
      </c>
      <c r="F74" s="6">
        <v>300</v>
      </c>
      <c r="G74" s="218" t="s">
        <v>233</v>
      </c>
      <c r="H74" s="5">
        <v>12.25</v>
      </c>
      <c r="I74" s="67"/>
      <c r="J74" s="163">
        <f t="shared" si="5"/>
        <v>0</v>
      </c>
      <c r="K74" s="159"/>
    </row>
    <row r="75" spans="1:11" ht="12.95" customHeight="1">
      <c r="A75" s="26" t="str">
        <f t="shared" si="4"/>
        <v>FALSE</v>
      </c>
      <c r="B75" s="97" t="s">
        <v>97</v>
      </c>
      <c r="C75" s="91" t="s">
        <v>591</v>
      </c>
      <c r="D75" s="95" t="s">
        <v>600</v>
      </c>
      <c r="E75" s="108" t="s">
        <v>581</v>
      </c>
      <c r="F75" s="6" t="s">
        <v>359</v>
      </c>
      <c r="G75" s="218" t="s">
        <v>175</v>
      </c>
      <c r="H75" s="5">
        <v>7</v>
      </c>
      <c r="I75" s="67"/>
      <c r="J75" s="163">
        <f t="shared" si="5"/>
        <v>0</v>
      </c>
      <c r="K75" s="159"/>
    </row>
    <row r="76" spans="1:11" ht="12.95" customHeight="1">
      <c r="A76" s="26" t="str">
        <f t="shared" si="4"/>
        <v>FALSE</v>
      </c>
      <c r="B76" s="97" t="s">
        <v>97</v>
      </c>
      <c r="C76" s="91" t="s">
        <v>591</v>
      </c>
      <c r="D76" s="95" t="s">
        <v>600</v>
      </c>
      <c r="E76" s="108" t="s">
        <v>581</v>
      </c>
      <c r="F76" s="6" t="s">
        <v>228</v>
      </c>
      <c r="G76" s="218" t="s">
        <v>226</v>
      </c>
      <c r="H76" s="5">
        <v>18</v>
      </c>
      <c r="I76" s="67"/>
      <c r="J76" s="163">
        <f t="shared" si="5"/>
        <v>0</v>
      </c>
      <c r="K76" s="159"/>
    </row>
    <row r="77" spans="1:11" ht="12.95" customHeight="1">
      <c r="A77" s="26" t="str">
        <f t="shared" si="4"/>
        <v>FALSE</v>
      </c>
      <c r="B77" s="97" t="s">
        <v>307</v>
      </c>
      <c r="C77" s="91" t="s">
        <v>591</v>
      </c>
      <c r="D77" s="95" t="s">
        <v>600</v>
      </c>
      <c r="E77" s="108" t="s">
        <v>510</v>
      </c>
      <c r="F77" s="6" t="s">
        <v>230</v>
      </c>
      <c r="G77" s="218" t="s">
        <v>227</v>
      </c>
      <c r="H77" s="5">
        <v>7</v>
      </c>
      <c r="I77" s="67"/>
      <c r="J77" s="163">
        <f t="shared" si="5"/>
        <v>0</v>
      </c>
      <c r="K77" s="159"/>
    </row>
    <row r="78" spans="1:11" ht="12.95" customHeight="1">
      <c r="A78" s="26" t="str">
        <f t="shared" si="4"/>
        <v>FALSE</v>
      </c>
      <c r="B78" s="97" t="s">
        <v>307</v>
      </c>
      <c r="C78" s="91" t="s">
        <v>591</v>
      </c>
      <c r="D78" s="95" t="s">
        <v>600</v>
      </c>
      <c r="E78" s="108" t="s">
        <v>510</v>
      </c>
      <c r="F78" s="30">
        <v>9900</v>
      </c>
      <c r="G78" s="218" t="s">
        <v>343</v>
      </c>
      <c r="H78" s="5">
        <v>19</v>
      </c>
      <c r="I78" s="67"/>
      <c r="J78" s="164">
        <f t="shared" si="5"/>
        <v>0</v>
      </c>
      <c r="K78" s="159"/>
    </row>
    <row r="79" spans="1:11" ht="12.95" customHeight="1">
      <c r="A79" s="26" t="str">
        <f t="shared" si="4"/>
        <v>FALSE</v>
      </c>
      <c r="B79" s="97" t="s">
        <v>341</v>
      </c>
      <c r="C79" s="91" t="s">
        <v>591</v>
      </c>
      <c r="D79" s="95" t="s">
        <v>600</v>
      </c>
      <c r="E79" s="108" t="s">
        <v>517</v>
      </c>
      <c r="F79" s="6" t="s">
        <v>419</v>
      </c>
      <c r="G79" s="218" t="s">
        <v>420</v>
      </c>
      <c r="H79" s="5">
        <v>9.5</v>
      </c>
      <c r="I79" s="67"/>
      <c r="J79" s="163">
        <f t="shared" si="5"/>
        <v>0</v>
      </c>
      <c r="K79" s="159"/>
    </row>
    <row r="80" spans="1:11" ht="12.95" customHeight="1" thickBot="1">
      <c r="A80" s="221" t="str">
        <f t="shared" si="4"/>
        <v>FALSE</v>
      </c>
      <c r="B80" s="149" t="s">
        <v>341</v>
      </c>
      <c r="C80" s="138" t="s">
        <v>591</v>
      </c>
      <c r="D80" s="141" t="s">
        <v>600</v>
      </c>
      <c r="E80" s="141" t="s">
        <v>582</v>
      </c>
      <c r="F80" s="24" t="s">
        <v>342</v>
      </c>
      <c r="G80" s="224" t="s">
        <v>350</v>
      </c>
      <c r="H80" s="222">
        <v>48</v>
      </c>
      <c r="I80" s="66"/>
      <c r="J80" s="121">
        <f t="shared" si="5"/>
        <v>0</v>
      </c>
      <c r="K80" s="159"/>
    </row>
    <row r="81" spans="1:11" ht="12.95" customHeight="1">
      <c r="A81" s="113" t="str">
        <f t="shared" ref="A81:A86" si="6">IF(I81&gt;0,"OPS","FALSE")</f>
        <v>FALSE</v>
      </c>
      <c r="B81" s="126" t="s">
        <v>306</v>
      </c>
      <c r="C81" s="103" t="s">
        <v>590</v>
      </c>
      <c r="D81" s="103" t="s">
        <v>579</v>
      </c>
      <c r="E81" s="103" t="s">
        <v>615</v>
      </c>
      <c r="F81" s="51" t="s">
        <v>430</v>
      </c>
      <c r="G81" s="55" t="s">
        <v>424</v>
      </c>
      <c r="H81" s="122">
        <v>47</v>
      </c>
      <c r="I81" s="54"/>
      <c r="J81" s="104">
        <f t="shared" ref="J81:J86" si="7">I81*H81</f>
        <v>0</v>
      </c>
      <c r="K81" s="159"/>
    </row>
    <row r="82" spans="1:11" ht="12.95" customHeight="1">
      <c r="A82" s="117" t="str">
        <f t="shared" si="6"/>
        <v>FALSE</v>
      </c>
      <c r="B82" s="97" t="s">
        <v>306</v>
      </c>
      <c r="C82" s="137" t="s">
        <v>590</v>
      </c>
      <c r="D82" s="140" t="s">
        <v>579</v>
      </c>
      <c r="E82" s="93" t="s">
        <v>615</v>
      </c>
      <c r="F82" s="6" t="s">
        <v>431</v>
      </c>
      <c r="G82" s="31" t="s">
        <v>425</v>
      </c>
      <c r="H82" s="5">
        <v>47</v>
      </c>
      <c r="I82" s="67"/>
      <c r="J82" s="105">
        <f t="shared" si="7"/>
        <v>0</v>
      </c>
      <c r="K82" s="159"/>
    </row>
    <row r="83" spans="1:11" ht="12.95" customHeight="1">
      <c r="A83" s="117" t="str">
        <f t="shared" si="6"/>
        <v>FALSE</v>
      </c>
      <c r="B83" s="97" t="s">
        <v>306</v>
      </c>
      <c r="C83" s="137" t="s">
        <v>590</v>
      </c>
      <c r="D83" s="140" t="s">
        <v>579</v>
      </c>
      <c r="E83" s="93" t="s">
        <v>615</v>
      </c>
      <c r="F83" s="6" t="s">
        <v>432</v>
      </c>
      <c r="G83" s="31" t="s">
        <v>426</v>
      </c>
      <c r="H83" s="5">
        <v>47</v>
      </c>
      <c r="I83" s="67"/>
      <c r="J83" s="105">
        <f t="shared" si="7"/>
        <v>0</v>
      </c>
      <c r="K83" s="159"/>
    </row>
    <row r="84" spans="1:11" ht="12.95" customHeight="1">
      <c r="A84" s="117" t="str">
        <f t="shared" si="6"/>
        <v>FALSE</v>
      </c>
      <c r="B84" s="97" t="s">
        <v>306</v>
      </c>
      <c r="C84" s="137" t="s">
        <v>590</v>
      </c>
      <c r="D84" s="140" t="s">
        <v>579</v>
      </c>
      <c r="E84" s="93" t="s">
        <v>615</v>
      </c>
      <c r="F84" s="6" t="s">
        <v>433</v>
      </c>
      <c r="G84" s="31" t="s">
        <v>427</v>
      </c>
      <c r="H84" s="5">
        <v>47</v>
      </c>
      <c r="I84" s="67"/>
      <c r="J84" s="105">
        <f t="shared" si="7"/>
        <v>0</v>
      </c>
      <c r="K84" s="159"/>
    </row>
    <row r="85" spans="1:11" ht="12.95" customHeight="1">
      <c r="A85" s="117" t="str">
        <f t="shared" si="6"/>
        <v>FALSE</v>
      </c>
      <c r="B85" s="97" t="s">
        <v>306</v>
      </c>
      <c r="C85" s="137" t="s">
        <v>590</v>
      </c>
      <c r="D85" s="140" t="s">
        <v>579</v>
      </c>
      <c r="E85" s="93" t="s">
        <v>615</v>
      </c>
      <c r="F85" s="6" t="s">
        <v>434</v>
      </c>
      <c r="G85" s="31" t="s">
        <v>428</v>
      </c>
      <c r="H85" s="5">
        <v>47</v>
      </c>
      <c r="I85" s="67"/>
      <c r="J85" s="105">
        <f t="shared" si="7"/>
        <v>0</v>
      </c>
      <c r="K85" s="159"/>
    </row>
    <row r="86" spans="1:11" ht="12.95" customHeight="1">
      <c r="A86" s="117" t="str">
        <f t="shared" si="6"/>
        <v>FALSE</v>
      </c>
      <c r="B86" s="97" t="s">
        <v>306</v>
      </c>
      <c r="C86" s="137" t="s">
        <v>590</v>
      </c>
      <c r="D86" s="140" t="s">
        <v>579</v>
      </c>
      <c r="E86" s="93" t="s">
        <v>615</v>
      </c>
      <c r="F86" s="6" t="s">
        <v>435</v>
      </c>
      <c r="G86" s="31" t="s">
        <v>429</v>
      </c>
      <c r="H86" s="5">
        <v>47</v>
      </c>
      <c r="I86" s="67"/>
      <c r="J86" s="105">
        <f t="shared" si="7"/>
        <v>0</v>
      </c>
      <c r="K86" s="159"/>
    </row>
    <row r="87" spans="1:11" ht="12.95" customHeight="1">
      <c r="A87" s="117" t="str">
        <f>IF(I87&gt;0,"OPS","FALSE")</f>
        <v>FALSE</v>
      </c>
      <c r="B87" s="97" t="s">
        <v>93</v>
      </c>
      <c r="C87" s="137" t="s">
        <v>591</v>
      </c>
      <c r="D87" s="140" t="s">
        <v>579</v>
      </c>
      <c r="E87" s="93" t="s">
        <v>616</v>
      </c>
      <c r="F87" s="6" t="s">
        <v>72</v>
      </c>
      <c r="G87" s="31" t="s">
        <v>161</v>
      </c>
      <c r="H87" s="8">
        <v>75.5</v>
      </c>
      <c r="I87" s="67"/>
      <c r="J87" s="105">
        <f>I87*H87</f>
        <v>0</v>
      </c>
      <c r="K87" s="159"/>
    </row>
    <row r="88" spans="1:11" ht="12.95" customHeight="1">
      <c r="A88" s="117" t="str">
        <f>IF(I88&gt;0,"OPS","FALSE")</f>
        <v>FALSE</v>
      </c>
      <c r="B88" s="97" t="s">
        <v>97</v>
      </c>
      <c r="C88" s="137" t="s">
        <v>591</v>
      </c>
      <c r="D88" s="140" t="s">
        <v>579</v>
      </c>
      <c r="E88" s="93" t="s">
        <v>616</v>
      </c>
      <c r="F88" s="6" t="s">
        <v>73</v>
      </c>
      <c r="G88" s="31" t="s">
        <v>282</v>
      </c>
      <c r="H88" s="8">
        <v>90</v>
      </c>
      <c r="I88" s="67"/>
      <c r="J88" s="105">
        <f>I88*H88</f>
        <v>0</v>
      </c>
      <c r="K88" s="159"/>
    </row>
    <row r="89" spans="1:11" ht="12.95" customHeight="1">
      <c r="A89" s="117" t="str">
        <f t="shared" ref="A89:A103" si="8">IF(I89&gt;0,"OPS","FALSE")</f>
        <v>FALSE</v>
      </c>
      <c r="B89" s="97" t="s">
        <v>144</v>
      </c>
      <c r="C89" s="137" t="s">
        <v>590</v>
      </c>
      <c r="D89" s="140" t="s">
        <v>579</v>
      </c>
      <c r="E89" s="93" t="s">
        <v>616</v>
      </c>
      <c r="F89" s="6" t="s">
        <v>79</v>
      </c>
      <c r="G89" s="31" t="s">
        <v>278</v>
      </c>
      <c r="H89" s="8">
        <v>75.5</v>
      </c>
      <c r="I89" s="67"/>
      <c r="J89" s="105">
        <f t="shared" ref="J89:J103" si="9">I89*H89</f>
        <v>0</v>
      </c>
      <c r="K89" s="159"/>
    </row>
    <row r="90" spans="1:11" ht="12.95" customHeight="1">
      <c r="A90" s="117" t="str">
        <f t="shared" si="8"/>
        <v>FALSE</v>
      </c>
      <c r="B90" s="97" t="s">
        <v>144</v>
      </c>
      <c r="C90" s="137" t="s">
        <v>590</v>
      </c>
      <c r="D90" s="140" t="s">
        <v>579</v>
      </c>
      <c r="E90" s="93" t="s">
        <v>616</v>
      </c>
      <c r="F90" s="6" t="s">
        <v>80</v>
      </c>
      <c r="G90" s="31" t="s">
        <v>381</v>
      </c>
      <c r="H90" s="8">
        <v>75.5</v>
      </c>
      <c r="I90" s="67"/>
      <c r="J90" s="105">
        <f t="shared" si="9"/>
        <v>0</v>
      </c>
      <c r="K90" s="159"/>
    </row>
    <row r="91" spans="1:11" ht="12.95" customHeight="1">
      <c r="A91" s="117" t="str">
        <f t="shared" si="8"/>
        <v>FALSE</v>
      </c>
      <c r="B91" s="97" t="s">
        <v>144</v>
      </c>
      <c r="C91" s="137" t="s">
        <v>591</v>
      </c>
      <c r="D91" s="140" t="s">
        <v>579</v>
      </c>
      <c r="E91" s="93" t="s">
        <v>616</v>
      </c>
      <c r="F91" s="6" t="s">
        <v>380</v>
      </c>
      <c r="G91" s="31" t="s">
        <v>379</v>
      </c>
      <c r="H91" s="8">
        <v>75.5</v>
      </c>
      <c r="I91" s="67"/>
      <c r="J91" s="105">
        <f t="shared" si="9"/>
        <v>0</v>
      </c>
      <c r="K91" s="159"/>
    </row>
    <row r="92" spans="1:11" ht="12.95" customHeight="1">
      <c r="A92" s="117" t="str">
        <f t="shared" si="8"/>
        <v>FALSE</v>
      </c>
      <c r="B92" s="97" t="s">
        <v>94</v>
      </c>
      <c r="C92" s="137" t="s">
        <v>591</v>
      </c>
      <c r="D92" s="140" t="s">
        <v>579</v>
      </c>
      <c r="E92" s="93" t="s">
        <v>617</v>
      </c>
      <c r="F92" s="6" t="s">
        <v>229</v>
      </c>
      <c r="G92" s="31" t="s">
        <v>162</v>
      </c>
      <c r="H92" s="8">
        <v>76</v>
      </c>
      <c r="I92" s="67"/>
      <c r="J92" s="105">
        <f t="shared" si="9"/>
        <v>0</v>
      </c>
      <c r="K92" s="159"/>
    </row>
    <row r="93" spans="1:11" ht="12.95" customHeight="1">
      <c r="A93" s="117" t="str">
        <f t="shared" si="8"/>
        <v>FALSE</v>
      </c>
      <c r="B93" s="97" t="s">
        <v>94</v>
      </c>
      <c r="C93" s="137" t="s">
        <v>591</v>
      </c>
      <c r="D93" s="140" t="s">
        <v>579</v>
      </c>
      <c r="E93" s="93" t="s">
        <v>618</v>
      </c>
      <c r="F93" s="6" t="s">
        <v>417</v>
      </c>
      <c r="G93" s="31" t="s">
        <v>418</v>
      </c>
      <c r="H93" s="8">
        <v>108</v>
      </c>
      <c r="I93" s="67"/>
      <c r="J93" s="105">
        <f t="shared" si="9"/>
        <v>0</v>
      </c>
      <c r="K93" s="159"/>
    </row>
    <row r="94" spans="1:11" ht="12.95" customHeight="1">
      <c r="A94" s="117" t="str">
        <f t="shared" si="8"/>
        <v>FALSE</v>
      </c>
      <c r="B94" s="97" t="s">
        <v>176</v>
      </c>
      <c r="C94" s="137" t="s">
        <v>591</v>
      </c>
      <c r="D94" s="140" t="s">
        <v>579</v>
      </c>
      <c r="E94" s="93" t="s">
        <v>617</v>
      </c>
      <c r="F94" s="6" t="s">
        <v>160</v>
      </c>
      <c r="G94" s="31" t="s">
        <v>177</v>
      </c>
      <c r="H94" s="8">
        <v>62</v>
      </c>
      <c r="I94" s="67"/>
      <c r="J94" s="105">
        <f t="shared" si="9"/>
        <v>0</v>
      </c>
      <c r="K94" s="159"/>
    </row>
    <row r="95" spans="1:11" ht="12.95" customHeight="1">
      <c r="A95" s="117" t="str">
        <f t="shared" si="8"/>
        <v>FALSE</v>
      </c>
      <c r="B95" s="97" t="s">
        <v>176</v>
      </c>
      <c r="C95" s="137" t="s">
        <v>591</v>
      </c>
      <c r="D95" s="140" t="s">
        <v>579</v>
      </c>
      <c r="E95" s="93" t="s">
        <v>619</v>
      </c>
      <c r="F95" s="6" t="s">
        <v>422</v>
      </c>
      <c r="G95" s="31" t="s">
        <v>423</v>
      </c>
      <c r="H95" s="8">
        <v>91</v>
      </c>
      <c r="I95" s="67"/>
      <c r="J95" s="105">
        <f t="shared" si="9"/>
        <v>0</v>
      </c>
      <c r="K95" s="159"/>
    </row>
    <row r="96" spans="1:11" ht="12.95" customHeight="1">
      <c r="A96" s="117" t="str">
        <f t="shared" si="8"/>
        <v>FALSE</v>
      </c>
      <c r="B96" s="97" t="s">
        <v>307</v>
      </c>
      <c r="C96" s="137" t="s">
        <v>591</v>
      </c>
      <c r="D96" s="140" t="s">
        <v>579</v>
      </c>
      <c r="E96" s="93" t="s">
        <v>620</v>
      </c>
      <c r="F96" s="6" t="s">
        <v>231</v>
      </c>
      <c r="G96" s="31" t="s">
        <v>235</v>
      </c>
      <c r="H96" s="8">
        <v>55</v>
      </c>
      <c r="I96" s="67"/>
      <c r="J96" s="105">
        <f t="shared" si="9"/>
        <v>0</v>
      </c>
      <c r="K96" s="159"/>
    </row>
    <row r="97" spans="1:12" ht="12.95" customHeight="1">
      <c r="A97" s="117" t="str">
        <f t="shared" si="8"/>
        <v>FALSE</v>
      </c>
      <c r="B97" s="97" t="s">
        <v>307</v>
      </c>
      <c r="C97" s="137" t="s">
        <v>591</v>
      </c>
      <c r="D97" s="140" t="s">
        <v>579</v>
      </c>
      <c r="E97" s="93" t="s">
        <v>615</v>
      </c>
      <c r="F97" s="6" t="s">
        <v>415</v>
      </c>
      <c r="G97" s="31" t="s">
        <v>416</v>
      </c>
      <c r="H97" s="5">
        <v>77</v>
      </c>
      <c r="I97" s="67"/>
      <c r="J97" s="105">
        <f t="shared" si="9"/>
        <v>0</v>
      </c>
      <c r="K97" s="159"/>
    </row>
    <row r="98" spans="1:12" ht="12.95" customHeight="1">
      <c r="A98" s="117" t="str">
        <f t="shared" si="8"/>
        <v>FALSE</v>
      </c>
      <c r="B98" s="97" t="s">
        <v>289</v>
      </c>
      <c r="C98" s="137" t="s">
        <v>590</v>
      </c>
      <c r="D98" s="140" t="s">
        <v>579</v>
      </c>
      <c r="E98" s="93" t="s">
        <v>594</v>
      </c>
      <c r="F98" s="6">
        <v>98810</v>
      </c>
      <c r="G98" s="31" t="s">
        <v>274</v>
      </c>
      <c r="H98" s="5">
        <v>49</v>
      </c>
      <c r="I98" s="67"/>
      <c r="J98" s="105">
        <f t="shared" si="9"/>
        <v>0</v>
      </c>
      <c r="K98" s="159"/>
    </row>
    <row r="99" spans="1:12" ht="12.95" customHeight="1">
      <c r="A99" s="117" t="str">
        <f t="shared" si="8"/>
        <v>FALSE</v>
      </c>
      <c r="B99" s="97" t="s">
        <v>289</v>
      </c>
      <c r="C99" s="137" t="s">
        <v>590</v>
      </c>
      <c r="D99" s="140" t="s">
        <v>579</v>
      </c>
      <c r="E99" s="93" t="s">
        <v>594</v>
      </c>
      <c r="F99" s="6">
        <v>98866</v>
      </c>
      <c r="G99" s="31" t="s">
        <v>275</v>
      </c>
      <c r="H99" s="5">
        <v>49</v>
      </c>
      <c r="I99" s="67"/>
      <c r="J99" s="105">
        <f t="shared" si="9"/>
        <v>0</v>
      </c>
      <c r="K99" s="159"/>
    </row>
    <row r="100" spans="1:12" ht="12.95" customHeight="1">
      <c r="A100" s="117" t="str">
        <f t="shared" si="8"/>
        <v>FALSE</v>
      </c>
      <c r="B100" s="97" t="s">
        <v>289</v>
      </c>
      <c r="C100" s="137" t="s">
        <v>591</v>
      </c>
      <c r="D100" s="140" t="s">
        <v>579</v>
      </c>
      <c r="E100" s="93" t="s">
        <v>594</v>
      </c>
      <c r="F100" s="6">
        <v>98800</v>
      </c>
      <c r="G100" s="31" t="s">
        <v>414</v>
      </c>
      <c r="H100" s="5">
        <v>49</v>
      </c>
      <c r="I100" s="67"/>
      <c r="J100" s="105">
        <f t="shared" si="9"/>
        <v>0</v>
      </c>
      <c r="K100" s="159"/>
    </row>
    <row r="101" spans="1:12" ht="12.95" customHeight="1">
      <c r="A101" s="117" t="str">
        <f t="shared" si="8"/>
        <v>FALSE</v>
      </c>
      <c r="B101" s="97" t="s">
        <v>341</v>
      </c>
      <c r="C101" s="137" t="s">
        <v>591</v>
      </c>
      <c r="D101" s="140" t="s">
        <v>579</v>
      </c>
      <c r="E101" s="93" t="s">
        <v>582</v>
      </c>
      <c r="F101" s="6" t="s">
        <v>342</v>
      </c>
      <c r="G101" s="31" t="s">
        <v>350</v>
      </c>
      <c r="H101" s="5">
        <v>48</v>
      </c>
      <c r="I101" s="67"/>
      <c r="J101" s="105">
        <f t="shared" si="9"/>
        <v>0</v>
      </c>
      <c r="K101" s="159"/>
    </row>
    <row r="102" spans="1:12" s="60" customFormat="1" ht="12.95" customHeight="1">
      <c r="A102" s="117" t="str">
        <f t="shared" si="8"/>
        <v>FALSE</v>
      </c>
      <c r="B102" s="97" t="s">
        <v>285</v>
      </c>
      <c r="C102" s="137" t="s">
        <v>592</v>
      </c>
      <c r="D102" s="140" t="s">
        <v>579</v>
      </c>
      <c r="E102" s="93" t="s">
        <v>621</v>
      </c>
      <c r="F102" s="227" t="s">
        <v>437</v>
      </c>
      <c r="G102" s="31" t="s">
        <v>436</v>
      </c>
      <c r="H102" s="169">
        <v>5.75</v>
      </c>
      <c r="I102" s="39"/>
      <c r="J102" s="302">
        <f t="shared" si="9"/>
        <v>0</v>
      </c>
      <c r="K102" s="173"/>
    </row>
    <row r="103" spans="1:12" s="60" customFormat="1" ht="12.95" customHeight="1" thickBot="1">
      <c r="A103" s="118" t="str">
        <f t="shared" si="8"/>
        <v>FALSE</v>
      </c>
      <c r="B103" s="206" t="s">
        <v>285</v>
      </c>
      <c r="C103" s="206" t="s">
        <v>592</v>
      </c>
      <c r="D103" s="206" t="s">
        <v>579</v>
      </c>
      <c r="E103" s="206" t="s">
        <v>616</v>
      </c>
      <c r="F103" s="228" t="s">
        <v>130</v>
      </c>
      <c r="G103" s="229" t="s">
        <v>131</v>
      </c>
      <c r="H103" s="222">
        <v>5.75</v>
      </c>
      <c r="I103" s="66"/>
      <c r="J103" s="121">
        <f t="shared" si="9"/>
        <v>0</v>
      </c>
      <c r="K103" s="173"/>
    </row>
    <row r="104" spans="1:12" ht="19.5" customHeight="1" thickBot="1">
      <c r="A104" s="293"/>
      <c r="B104" s="58"/>
      <c r="C104" s="58"/>
      <c r="D104" s="58"/>
      <c r="E104" s="58"/>
      <c r="F104" s="59"/>
      <c r="G104" s="59"/>
      <c r="H104" s="406" t="s">
        <v>308</v>
      </c>
      <c r="I104" s="407"/>
      <c r="J104" s="312">
        <f>SUM(J12:J103)</f>
        <v>0</v>
      </c>
    </row>
    <row r="105" spans="1:12" ht="13.5" thickBot="1">
      <c r="A105" s="1"/>
      <c r="B105" s="1"/>
      <c r="C105" s="1"/>
      <c r="D105" s="1"/>
      <c r="E105" s="1"/>
      <c r="F105" s="1"/>
      <c r="G105" s="1"/>
      <c r="H105" s="403" t="s">
        <v>703</v>
      </c>
      <c r="I105" s="404"/>
      <c r="J105" s="311">
        <f>J104-J12-J13-J14-J15-J16-J17-J18-J19-J20-J28-J30-J32-J34-J35-J36-J40-J56-J57-J58-J59-J60-J61-J62-J63-J64-J71-J73-J75-J77-J102-J103</f>
        <v>0</v>
      </c>
    </row>
    <row r="106" spans="1:12">
      <c r="A106" s="330" t="s">
        <v>679</v>
      </c>
      <c r="B106" s="330"/>
      <c r="C106" s="330"/>
      <c r="D106" s="330"/>
      <c r="E106" s="330"/>
      <c r="F106" s="330"/>
      <c r="G106" s="330"/>
      <c r="H106" s="330"/>
      <c r="I106" s="330"/>
      <c r="J106" s="330"/>
    </row>
    <row r="107" spans="1:12">
      <c r="A107" s="405"/>
      <c r="B107" s="405"/>
      <c r="C107" s="405"/>
      <c r="D107" s="405"/>
      <c r="E107" s="405"/>
      <c r="F107" s="405"/>
      <c r="G107" s="405"/>
      <c r="H107" s="405"/>
      <c r="I107" s="405"/>
      <c r="J107" s="405"/>
      <c r="K107" s="61"/>
      <c r="L107" s="61"/>
    </row>
    <row r="109" spans="1:12" ht="12.95" customHeight="1">
      <c r="J109" s="1"/>
    </row>
  </sheetData>
  <autoFilter ref="A11:J104" xr:uid="{00000000-0009-0000-0000-000002000000}"/>
  <mergeCells count="16">
    <mergeCell ref="A107:J107"/>
    <mergeCell ref="H104:I104"/>
    <mergeCell ref="G2:J4"/>
    <mergeCell ref="A4:F4"/>
    <mergeCell ref="F5:G5"/>
    <mergeCell ref="A6:E7"/>
    <mergeCell ref="F6:I7"/>
    <mergeCell ref="J6:J7"/>
    <mergeCell ref="A8:E8"/>
    <mergeCell ref="F8:I8"/>
    <mergeCell ref="F9:I9"/>
    <mergeCell ref="F10:I10"/>
    <mergeCell ref="A9:E9"/>
    <mergeCell ref="A10:E10"/>
    <mergeCell ref="A106:J106"/>
    <mergeCell ref="H105:I105"/>
  </mergeCells>
  <phoneticPr fontId="2" type="noConversion"/>
  <conditionalFormatting sqref="I81">
    <cfRule type="cellIs" dxfId="137" priority="53" operator="greaterThan">
      <formula>0</formula>
    </cfRule>
  </conditionalFormatting>
  <conditionalFormatting sqref="I43">
    <cfRule type="cellIs" dxfId="136" priority="46" operator="greaterThan">
      <formula>0</formula>
    </cfRule>
  </conditionalFormatting>
  <conditionalFormatting sqref="I58 I36">
    <cfRule type="cellIs" dxfId="135" priority="51" operator="greaterThan">
      <formula>0</formula>
    </cfRule>
  </conditionalFormatting>
  <conditionalFormatting sqref="I65:I70">
    <cfRule type="cellIs" dxfId="134" priority="55" operator="greaterThan">
      <formula>0</formula>
    </cfRule>
  </conditionalFormatting>
  <conditionalFormatting sqref="I30">
    <cfRule type="cellIs" dxfId="133" priority="50" operator="greaterThan">
      <formula>0</formula>
    </cfRule>
  </conditionalFormatting>
  <conditionalFormatting sqref="I40:I41">
    <cfRule type="cellIs" dxfId="132" priority="47" operator="greaterThan">
      <formula>0</formula>
    </cfRule>
  </conditionalFormatting>
  <conditionalFormatting sqref="I12:I17">
    <cfRule type="cellIs" dxfId="131" priority="45" operator="greaterThan">
      <formula>0</formula>
    </cfRule>
  </conditionalFormatting>
  <conditionalFormatting sqref="I27">
    <cfRule type="cellIs" dxfId="130" priority="43" operator="greaterThan">
      <formula>0</formula>
    </cfRule>
  </conditionalFormatting>
  <conditionalFormatting sqref="I18">
    <cfRule type="cellIs" dxfId="129" priority="44" operator="greaterThan">
      <formula>0</formula>
    </cfRule>
  </conditionalFormatting>
  <conditionalFormatting sqref="I38">
    <cfRule type="cellIs" dxfId="128" priority="38" operator="greaterThan">
      <formula>0</formula>
    </cfRule>
  </conditionalFormatting>
  <conditionalFormatting sqref="I55">
    <cfRule type="cellIs" dxfId="127" priority="40" operator="greaterThan">
      <formula>0</formula>
    </cfRule>
  </conditionalFormatting>
  <conditionalFormatting sqref="I39">
    <cfRule type="cellIs" dxfId="126" priority="37" operator="greaterThan">
      <formula>0</formula>
    </cfRule>
  </conditionalFormatting>
  <conditionalFormatting sqref="I19">
    <cfRule type="cellIs" dxfId="125" priority="36" operator="greaterThan">
      <formula>0</formula>
    </cfRule>
  </conditionalFormatting>
  <conditionalFormatting sqref="I28:I29">
    <cfRule type="cellIs" dxfId="124" priority="34" operator="greaterThan">
      <formula>0</formula>
    </cfRule>
  </conditionalFormatting>
  <conditionalFormatting sqref="I32">
    <cfRule type="cellIs" dxfId="123" priority="33" operator="greaterThan">
      <formula>0</formula>
    </cfRule>
  </conditionalFormatting>
  <conditionalFormatting sqref="I44:I49">
    <cfRule type="cellIs" dxfId="122" priority="32" operator="greaterThan">
      <formula>0</formula>
    </cfRule>
  </conditionalFormatting>
  <conditionalFormatting sqref="I53">
    <cfRule type="cellIs" dxfId="121" priority="14" operator="greaterThan">
      <formula>0</formula>
    </cfRule>
  </conditionalFormatting>
  <conditionalFormatting sqref="I52">
    <cfRule type="cellIs" dxfId="120" priority="16" operator="greaterThan">
      <formula>0</formula>
    </cfRule>
  </conditionalFormatting>
  <conditionalFormatting sqref="I54">
    <cfRule type="cellIs" dxfId="119" priority="15" operator="greaterThan">
      <formula>0</formula>
    </cfRule>
  </conditionalFormatting>
  <conditionalFormatting sqref="I12:I79 I82:I103">
    <cfRule type="cellIs" dxfId="118" priority="62" operator="greaterThan">
      <formula>0</formula>
    </cfRule>
  </conditionalFormatting>
  <conditionalFormatting sqref="I77:I78">
    <cfRule type="cellIs" dxfId="117" priority="61" operator="greaterThan">
      <formula>0</formula>
    </cfRule>
  </conditionalFormatting>
  <conditionalFormatting sqref="I75">
    <cfRule type="cellIs" dxfId="116" priority="60" operator="greaterThan">
      <formula>0</formula>
    </cfRule>
  </conditionalFormatting>
  <conditionalFormatting sqref="I76">
    <cfRule type="cellIs" dxfId="115" priority="59" operator="greaterThan">
      <formula>0</formula>
    </cfRule>
  </conditionalFormatting>
  <conditionalFormatting sqref="I71">
    <cfRule type="cellIs" dxfId="114" priority="58" operator="greaterThan">
      <formula>0</formula>
    </cfRule>
  </conditionalFormatting>
  <conditionalFormatting sqref="I72">
    <cfRule type="cellIs" dxfId="113" priority="57" operator="greaterThan">
      <formula>0</formula>
    </cfRule>
  </conditionalFormatting>
  <conditionalFormatting sqref="I34">
    <cfRule type="cellIs" dxfId="112" priority="48" operator="greaterThan">
      <formula>0</formula>
    </cfRule>
  </conditionalFormatting>
  <conditionalFormatting sqref="I37">
    <cfRule type="cellIs" dxfId="111" priority="42" operator="greaterThan">
      <formula>0</formula>
    </cfRule>
  </conditionalFormatting>
  <conditionalFormatting sqref="I31">
    <cfRule type="cellIs" dxfId="110" priority="49" operator="greaterThan">
      <formula>0</formula>
    </cfRule>
  </conditionalFormatting>
  <conditionalFormatting sqref="I21:I26">
    <cfRule type="cellIs" dxfId="109" priority="41" operator="greaterThan">
      <formula>0</formula>
    </cfRule>
  </conditionalFormatting>
  <conditionalFormatting sqref="I35">
    <cfRule type="cellIs" dxfId="108" priority="39" operator="greaterThan">
      <formula>0</formula>
    </cfRule>
  </conditionalFormatting>
  <conditionalFormatting sqref="I20">
    <cfRule type="cellIs" dxfId="107" priority="35" operator="greaterThan">
      <formula>0</formula>
    </cfRule>
  </conditionalFormatting>
  <conditionalFormatting sqref="I51">
    <cfRule type="cellIs" dxfId="106" priority="31" operator="greaterThan">
      <formula>0</formula>
    </cfRule>
  </conditionalFormatting>
  <conditionalFormatting sqref="I33">
    <cfRule type="cellIs" dxfId="105" priority="30" operator="greaterThan">
      <formula>0</formula>
    </cfRule>
  </conditionalFormatting>
  <conditionalFormatting sqref="I56:I57">
    <cfRule type="cellIs" dxfId="104" priority="13" operator="greaterThan">
      <formula>0</formula>
    </cfRule>
  </conditionalFormatting>
  <conditionalFormatting sqref="I42">
    <cfRule type="cellIs" dxfId="103" priority="12" operator="greaterThan">
      <formula>0</formula>
    </cfRule>
  </conditionalFormatting>
  <conditionalFormatting sqref="I79">
    <cfRule type="cellIs" dxfId="102" priority="11" operator="greaterThan">
      <formula>0</formula>
    </cfRule>
  </conditionalFormatting>
  <conditionalFormatting sqref="I50">
    <cfRule type="cellIs" dxfId="101" priority="10" operator="greaterThan">
      <formula>0</formula>
    </cfRule>
  </conditionalFormatting>
  <conditionalFormatting sqref="I80">
    <cfRule type="cellIs" dxfId="100" priority="5" operator="greaterThan">
      <formula>0</formula>
    </cfRule>
  </conditionalFormatting>
  <conditionalFormatting sqref="I80">
    <cfRule type="cellIs" dxfId="99" priority="6" operator="greaterThan">
      <formula>0</formula>
    </cfRule>
  </conditionalFormatting>
  <printOptions horizontalCentered="1"/>
  <pageMargins left="0.25" right="0.25" top="0.5" bottom="0.65" header="0.5" footer="0.1"/>
  <pageSetup scale="81" fitToHeight="0" orientation="portrait" horizontalDpi="4294967292" verticalDpi="4294967292" r:id="rId1"/>
  <headerFooter>
    <oddFooter>&amp;R&amp;K000000&amp;A  /  ZENTS  /  Page &amp;P of &amp;N</oddFooter>
  </headerFooter>
  <rowBreaks count="1" manualBreakCount="1">
    <brk id="58" max="9" man="1"/>
  </rowBreaks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41651"/>
    <pageSetUpPr fitToPage="1"/>
  </sheetPr>
  <dimension ref="A1:L40"/>
  <sheetViews>
    <sheetView showGridLines="0" zoomScaleNormal="100" workbookViewId="0">
      <selection activeCell="N18" sqref="N18"/>
    </sheetView>
  </sheetViews>
  <sheetFormatPr defaultColWidth="10.85546875" defaultRowHeight="12.75"/>
  <cols>
    <col min="1" max="1" width="6.42578125" style="2" customWidth="1"/>
    <col min="2" max="2" width="13" style="2" customWidth="1"/>
    <col min="3" max="3" width="11.7109375" style="2" customWidth="1"/>
    <col min="4" max="4" width="10.7109375" style="2" customWidth="1"/>
    <col min="5" max="5" width="8" style="2" customWidth="1"/>
    <col min="6" max="6" width="15.28515625" style="2" customWidth="1"/>
    <col min="7" max="7" width="29.140625" style="2" customWidth="1"/>
    <col min="8" max="8" width="12.42578125" style="2" customWidth="1"/>
    <col min="9" max="9" width="10.28515625" style="2" customWidth="1"/>
    <col min="10" max="10" width="10.42578125" style="2" customWidth="1"/>
    <col min="11" max="16384" width="10.85546875" style="1"/>
  </cols>
  <sheetData>
    <row r="1" spans="1:11" ht="13.5" thickBot="1">
      <c r="A1" s="197"/>
      <c r="B1" s="197"/>
      <c r="C1" s="197"/>
      <c r="D1" s="197"/>
      <c r="E1" s="197"/>
      <c r="F1" s="197"/>
      <c r="G1" s="197"/>
      <c r="H1" s="197"/>
      <c r="I1" s="197"/>
      <c r="J1" s="197"/>
    </row>
    <row r="2" spans="1:11" ht="12.95" customHeight="1">
      <c r="A2" s="300"/>
      <c r="B2" s="303"/>
      <c r="C2" s="303"/>
      <c r="D2" s="304"/>
      <c r="E2" s="303"/>
      <c r="F2" s="301"/>
      <c r="G2" s="416" t="s">
        <v>680</v>
      </c>
      <c r="H2" s="416"/>
      <c r="I2" s="416"/>
      <c r="J2" s="417"/>
    </row>
    <row r="3" spans="1:11" ht="6" customHeight="1">
      <c r="A3" s="157"/>
      <c r="B3" s="272"/>
      <c r="C3" s="272"/>
      <c r="D3" s="273"/>
      <c r="E3" s="272"/>
      <c r="F3" s="197"/>
      <c r="G3" s="418"/>
      <c r="H3" s="418"/>
      <c r="I3" s="418"/>
      <c r="J3" s="419"/>
    </row>
    <row r="4" spans="1:11" ht="21.75" customHeight="1" thickBot="1">
      <c r="A4" s="385" t="s">
        <v>100</v>
      </c>
      <c r="B4" s="386"/>
      <c r="C4" s="386"/>
      <c r="D4" s="386"/>
      <c r="E4" s="386"/>
      <c r="F4" s="386"/>
      <c r="G4" s="420"/>
      <c r="H4" s="420"/>
      <c r="I4" s="420"/>
      <c r="J4" s="421"/>
    </row>
    <row r="5" spans="1:11" ht="12.95" customHeight="1" thickBot="1">
      <c r="A5" s="84"/>
      <c r="B5" s="90"/>
      <c r="C5" s="90"/>
      <c r="D5" s="84"/>
      <c r="E5" s="90"/>
      <c r="F5" s="414" t="s">
        <v>99</v>
      </c>
      <c r="G5" s="415"/>
      <c r="H5" s="84"/>
      <c r="I5" s="84"/>
      <c r="J5" s="84"/>
    </row>
    <row r="6" spans="1:11" ht="12.95" customHeight="1">
      <c r="A6" s="389" t="s">
        <v>142</v>
      </c>
      <c r="B6" s="390"/>
      <c r="C6" s="390"/>
      <c r="D6" s="390"/>
      <c r="E6" s="390"/>
      <c r="F6" s="393">
        <f>'Customer Info'!A34</f>
        <v>0</v>
      </c>
      <c r="G6" s="394"/>
      <c r="H6" s="394"/>
      <c r="I6" s="394"/>
      <c r="J6" s="397">
        <f>'Customer Info'!E22</f>
        <v>0</v>
      </c>
    </row>
    <row r="7" spans="1:11" ht="17.100000000000001" customHeight="1">
      <c r="A7" s="391"/>
      <c r="B7" s="392"/>
      <c r="C7" s="392"/>
      <c r="D7" s="392"/>
      <c r="E7" s="392"/>
      <c r="F7" s="395"/>
      <c r="G7" s="396"/>
      <c r="H7" s="396"/>
      <c r="I7" s="396"/>
      <c r="J7" s="398"/>
    </row>
    <row r="8" spans="1:11" ht="12.95" customHeight="1">
      <c r="A8" s="371" t="s">
        <v>4</v>
      </c>
      <c r="B8" s="372"/>
      <c r="C8" s="372"/>
      <c r="D8" s="372"/>
      <c r="E8" s="372"/>
      <c r="F8" s="373">
        <f>'Customer Info'!E8</f>
        <v>0</v>
      </c>
      <c r="G8" s="374"/>
      <c r="H8" s="374"/>
      <c r="I8" s="374"/>
      <c r="J8" s="279">
        <f>'Customer Info'!E9</f>
        <v>0</v>
      </c>
    </row>
    <row r="9" spans="1:11" ht="12.95" customHeight="1">
      <c r="A9" s="399" t="s">
        <v>272</v>
      </c>
      <c r="B9" s="338"/>
      <c r="C9" s="338"/>
      <c r="D9" s="338"/>
      <c r="E9" s="339"/>
      <c r="F9" s="381">
        <f>+'Customer Info'!E2</f>
        <v>0</v>
      </c>
      <c r="G9" s="382"/>
      <c r="H9" s="382"/>
      <c r="I9" s="382"/>
      <c r="J9" s="280"/>
    </row>
    <row r="10" spans="1:11" ht="12.95" customHeight="1" thickBot="1">
      <c r="A10" s="400" t="s">
        <v>445</v>
      </c>
      <c r="B10" s="401"/>
      <c r="C10" s="401"/>
      <c r="D10" s="401"/>
      <c r="E10" s="402"/>
      <c r="F10" s="383">
        <f>+'Customer Info'!E7</f>
        <v>0</v>
      </c>
      <c r="G10" s="384"/>
      <c r="H10" s="384"/>
      <c r="I10" s="384"/>
      <c r="J10" s="281">
        <f>'Customer Info'!E10</f>
        <v>0</v>
      </c>
    </row>
    <row r="11" spans="1:11" ht="34.5" customHeight="1">
      <c r="A11" s="298" t="s">
        <v>143</v>
      </c>
      <c r="B11" s="275" t="s">
        <v>628</v>
      </c>
      <c r="C11" s="275" t="s">
        <v>516</v>
      </c>
      <c r="D11" s="275" t="s">
        <v>583</v>
      </c>
      <c r="E11" s="275" t="s">
        <v>507</v>
      </c>
      <c r="F11" s="275" t="s">
        <v>6</v>
      </c>
      <c r="G11" s="299" t="s">
        <v>7</v>
      </c>
      <c r="H11" s="299" t="s">
        <v>9</v>
      </c>
      <c r="I11" s="299" t="s">
        <v>8</v>
      </c>
      <c r="J11" s="299" t="s">
        <v>477</v>
      </c>
    </row>
    <row r="12" spans="1:11" ht="12.95" customHeight="1">
      <c r="A12" s="37" t="str">
        <f>IF(I12&gt;0,"OPS","FALSE")</f>
        <v>FALSE</v>
      </c>
      <c r="B12" s="97" t="s">
        <v>95</v>
      </c>
      <c r="C12" s="93" t="s">
        <v>597</v>
      </c>
      <c r="D12" s="93" t="s">
        <v>651</v>
      </c>
      <c r="E12" s="93" t="s">
        <v>340</v>
      </c>
      <c r="F12" s="6" t="s">
        <v>81</v>
      </c>
      <c r="G12" s="7" t="s">
        <v>167</v>
      </c>
      <c r="H12" s="8">
        <v>12</v>
      </c>
      <c r="I12" s="67"/>
      <c r="J12" s="163">
        <f>I12*H12</f>
        <v>0</v>
      </c>
      <c r="K12" s="159"/>
    </row>
    <row r="13" spans="1:11" ht="12.95" customHeight="1">
      <c r="A13" s="26" t="str">
        <f>IF(I13&gt;0,"OPS","FALSE")</f>
        <v>FALSE</v>
      </c>
      <c r="B13" s="97" t="s">
        <v>95</v>
      </c>
      <c r="C13" s="93" t="s">
        <v>597</v>
      </c>
      <c r="D13" s="93" t="s">
        <v>651</v>
      </c>
      <c r="E13" s="93" t="s">
        <v>340</v>
      </c>
      <c r="F13" s="6" t="s">
        <v>82</v>
      </c>
      <c r="G13" s="7" t="s">
        <v>168</v>
      </c>
      <c r="H13" s="8">
        <v>30.5</v>
      </c>
      <c r="I13" s="67"/>
      <c r="J13" s="105">
        <f t="shared" ref="J13:J17" si="0">I13*H13</f>
        <v>0</v>
      </c>
    </row>
    <row r="14" spans="1:11" ht="12.95" customHeight="1">
      <c r="A14" s="26" t="str">
        <f>IF(I14&gt;0,"OPS","FALSE")</f>
        <v>FALSE</v>
      </c>
      <c r="B14" s="97" t="s">
        <v>96</v>
      </c>
      <c r="C14" s="93" t="s">
        <v>597</v>
      </c>
      <c r="D14" s="93" t="s">
        <v>651</v>
      </c>
      <c r="E14" s="93" t="s">
        <v>340</v>
      </c>
      <c r="F14" s="6" t="s">
        <v>84</v>
      </c>
      <c r="G14" s="7" t="s">
        <v>169</v>
      </c>
      <c r="H14" s="8">
        <v>12</v>
      </c>
      <c r="I14" s="67"/>
      <c r="J14" s="105">
        <f t="shared" si="0"/>
        <v>0</v>
      </c>
    </row>
    <row r="15" spans="1:11" ht="12.95" customHeight="1">
      <c r="A15" s="26" t="str">
        <f>IF(I15&gt;0,"OPS","FALSE")</f>
        <v>FALSE</v>
      </c>
      <c r="B15" s="97" t="s">
        <v>96</v>
      </c>
      <c r="C15" s="93" t="s">
        <v>597</v>
      </c>
      <c r="D15" s="93" t="s">
        <v>651</v>
      </c>
      <c r="E15" s="93" t="s">
        <v>340</v>
      </c>
      <c r="F15" s="6" t="s">
        <v>85</v>
      </c>
      <c r="G15" s="7" t="s">
        <v>170</v>
      </c>
      <c r="H15" s="8">
        <v>30.5</v>
      </c>
      <c r="I15" s="67"/>
      <c r="J15" s="105">
        <f t="shared" si="0"/>
        <v>0</v>
      </c>
    </row>
    <row r="16" spans="1:11" ht="12.95" customHeight="1">
      <c r="A16" s="26" t="str">
        <f t="shared" ref="A16:A23" si="1">IF(I16&gt;0,"OPS","FALSE")</f>
        <v>FALSE</v>
      </c>
      <c r="B16" s="168" t="s">
        <v>144</v>
      </c>
      <c r="C16" s="93" t="s">
        <v>597</v>
      </c>
      <c r="D16" s="97" t="s">
        <v>652</v>
      </c>
      <c r="E16" s="93" t="s">
        <v>340</v>
      </c>
      <c r="F16" s="6" t="s">
        <v>75</v>
      </c>
      <c r="G16" s="7" t="s">
        <v>163</v>
      </c>
      <c r="H16" s="8">
        <v>12</v>
      </c>
      <c r="I16" s="67"/>
      <c r="J16" s="105">
        <f t="shared" si="0"/>
        <v>0</v>
      </c>
    </row>
    <row r="17" spans="1:10" ht="12.95" customHeight="1">
      <c r="A17" s="26" t="str">
        <f t="shared" si="1"/>
        <v>FALSE</v>
      </c>
      <c r="B17" s="97" t="s">
        <v>144</v>
      </c>
      <c r="C17" s="93" t="s">
        <v>597</v>
      </c>
      <c r="D17" s="97" t="s">
        <v>652</v>
      </c>
      <c r="E17" s="93" t="s">
        <v>340</v>
      </c>
      <c r="F17" s="6" t="s">
        <v>77</v>
      </c>
      <c r="G17" s="7" t="s">
        <v>165</v>
      </c>
      <c r="H17" s="8">
        <v>30.5</v>
      </c>
      <c r="I17" s="67"/>
      <c r="J17" s="105">
        <f t="shared" si="0"/>
        <v>0</v>
      </c>
    </row>
    <row r="18" spans="1:10" ht="12.95" customHeight="1">
      <c r="A18" s="37" t="str">
        <f t="shared" si="1"/>
        <v>FALSE</v>
      </c>
      <c r="B18" s="166" t="s">
        <v>144</v>
      </c>
      <c r="C18" s="93" t="s">
        <v>597</v>
      </c>
      <c r="D18" s="97" t="s">
        <v>652</v>
      </c>
      <c r="E18" s="93" t="s">
        <v>340</v>
      </c>
      <c r="F18" s="6" t="s">
        <v>76</v>
      </c>
      <c r="G18" s="7" t="s">
        <v>164</v>
      </c>
      <c r="H18" s="8">
        <v>12</v>
      </c>
      <c r="I18" s="67"/>
      <c r="J18" s="105">
        <f>I18*H18</f>
        <v>0</v>
      </c>
    </row>
    <row r="19" spans="1:10" ht="12.95" customHeight="1">
      <c r="A19" s="26" t="str">
        <f t="shared" si="1"/>
        <v>FALSE</v>
      </c>
      <c r="B19" s="97" t="s">
        <v>144</v>
      </c>
      <c r="C19" s="93" t="s">
        <v>597</v>
      </c>
      <c r="D19" s="97" t="s">
        <v>652</v>
      </c>
      <c r="E19" s="93" t="s">
        <v>340</v>
      </c>
      <c r="F19" s="6" t="s">
        <v>78</v>
      </c>
      <c r="G19" s="7" t="s">
        <v>166</v>
      </c>
      <c r="H19" s="8">
        <v>30.5</v>
      </c>
      <c r="I19" s="67"/>
      <c r="J19" s="105">
        <f>I19*H19</f>
        <v>0</v>
      </c>
    </row>
    <row r="20" spans="1:10" ht="12.95" customHeight="1">
      <c r="A20" s="26" t="str">
        <f t="shared" si="1"/>
        <v>FALSE</v>
      </c>
      <c r="B20" s="97" t="s">
        <v>97</v>
      </c>
      <c r="C20" s="93" t="s">
        <v>597</v>
      </c>
      <c r="D20" s="93" t="s">
        <v>653</v>
      </c>
      <c r="E20" s="93" t="s">
        <v>340</v>
      </c>
      <c r="F20" s="6" t="s">
        <v>87</v>
      </c>
      <c r="G20" s="7" t="s">
        <v>171</v>
      </c>
      <c r="H20" s="8">
        <v>12</v>
      </c>
      <c r="I20" s="67"/>
      <c r="J20" s="105">
        <f t="shared" ref="J20:J23" si="2">I20*H20</f>
        <v>0</v>
      </c>
    </row>
    <row r="21" spans="1:10" ht="12.95" customHeight="1">
      <c r="A21" s="26" t="str">
        <f t="shared" si="1"/>
        <v>FALSE</v>
      </c>
      <c r="B21" s="97" t="s">
        <v>97</v>
      </c>
      <c r="C21" s="93" t="s">
        <v>597</v>
      </c>
      <c r="D21" s="93" t="s">
        <v>653</v>
      </c>
      <c r="E21" s="93" t="s">
        <v>340</v>
      </c>
      <c r="F21" s="6" t="s">
        <v>89</v>
      </c>
      <c r="G21" s="7" t="s">
        <v>173</v>
      </c>
      <c r="H21" s="8">
        <v>31</v>
      </c>
      <c r="I21" s="67"/>
      <c r="J21" s="105">
        <f t="shared" si="2"/>
        <v>0</v>
      </c>
    </row>
    <row r="22" spans="1:10" ht="12.95" customHeight="1">
      <c r="A22" s="37" t="str">
        <f t="shared" si="1"/>
        <v>FALSE</v>
      </c>
      <c r="B22" s="97" t="s">
        <v>97</v>
      </c>
      <c r="C22" s="93" t="s">
        <v>597</v>
      </c>
      <c r="D22" s="93" t="s">
        <v>653</v>
      </c>
      <c r="E22" s="93" t="s">
        <v>340</v>
      </c>
      <c r="F22" s="6" t="s">
        <v>88</v>
      </c>
      <c r="G22" s="7" t="s">
        <v>172</v>
      </c>
      <c r="H22" s="8">
        <v>12</v>
      </c>
      <c r="I22" s="67"/>
      <c r="J22" s="105">
        <f t="shared" si="2"/>
        <v>0</v>
      </c>
    </row>
    <row r="23" spans="1:10" ht="12.95" customHeight="1">
      <c r="A23" s="26" t="str">
        <f t="shared" si="1"/>
        <v>FALSE</v>
      </c>
      <c r="B23" s="97" t="s">
        <v>97</v>
      </c>
      <c r="C23" s="93" t="s">
        <v>597</v>
      </c>
      <c r="D23" s="93" t="s">
        <v>653</v>
      </c>
      <c r="E23" s="93" t="s">
        <v>340</v>
      </c>
      <c r="F23" s="6" t="s">
        <v>90</v>
      </c>
      <c r="G23" s="7" t="s">
        <v>174</v>
      </c>
      <c r="H23" s="8">
        <v>31</v>
      </c>
      <c r="I23" s="67"/>
      <c r="J23" s="105">
        <f t="shared" si="2"/>
        <v>0</v>
      </c>
    </row>
    <row r="24" spans="1:10" ht="12.95" customHeight="1" thickBot="1">
      <c r="A24" s="129" t="str">
        <f>IF(I24&gt;0,"OPS","FALSE")</f>
        <v>FALSE</v>
      </c>
      <c r="B24" s="206" t="s">
        <v>224</v>
      </c>
      <c r="C24" s="101" t="s">
        <v>597</v>
      </c>
      <c r="D24" s="101" t="s">
        <v>652</v>
      </c>
      <c r="E24" s="138" t="s">
        <v>340</v>
      </c>
      <c r="F24" s="147" t="s">
        <v>299</v>
      </c>
      <c r="G24" s="10" t="s">
        <v>132</v>
      </c>
      <c r="H24" s="11">
        <v>2.75</v>
      </c>
      <c r="I24" s="66"/>
      <c r="J24" s="121">
        <f>I24*H24</f>
        <v>0</v>
      </c>
    </row>
    <row r="25" spans="1:10" ht="12.95" customHeight="1">
      <c r="A25" s="102" t="str">
        <f>IF(I25&gt;0,"OPS","FALSE")</f>
        <v>FALSE</v>
      </c>
      <c r="B25" s="205" t="s">
        <v>623</v>
      </c>
      <c r="C25" s="103" t="s">
        <v>597</v>
      </c>
      <c r="D25" s="103" t="s">
        <v>652</v>
      </c>
      <c r="E25" s="135" t="s">
        <v>622</v>
      </c>
      <c r="F25" s="146" t="s">
        <v>413</v>
      </c>
      <c r="G25" s="55" t="s">
        <v>384</v>
      </c>
      <c r="H25" s="56">
        <v>57.5</v>
      </c>
      <c r="I25" s="54"/>
      <c r="J25" s="104">
        <f>I25*H25</f>
        <v>0</v>
      </c>
    </row>
    <row r="26" spans="1:10" ht="12.95" customHeight="1">
      <c r="A26" s="37" t="str">
        <f t="shared" ref="A26:A28" si="3">IF(I26&gt;0,"OPS","FALSE")</f>
        <v>FALSE</v>
      </c>
      <c r="B26" s="97" t="s">
        <v>623</v>
      </c>
      <c r="C26" s="93" t="s">
        <v>597</v>
      </c>
      <c r="D26" s="97" t="s">
        <v>652</v>
      </c>
      <c r="E26" s="196" t="s">
        <v>622</v>
      </c>
      <c r="F26" s="151" t="s">
        <v>657</v>
      </c>
      <c r="G26" s="192" t="s">
        <v>656</v>
      </c>
      <c r="H26" s="8">
        <v>27.5</v>
      </c>
      <c r="I26" s="193"/>
      <c r="J26" s="105">
        <f t="shared" ref="J26:J28" si="4">I26*H26</f>
        <v>0</v>
      </c>
    </row>
    <row r="27" spans="1:10" ht="12.95" customHeight="1">
      <c r="A27" s="37" t="str">
        <f t="shared" si="3"/>
        <v>FALSE</v>
      </c>
      <c r="B27" s="97" t="s">
        <v>623</v>
      </c>
      <c r="C27" s="93" t="s">
        <v>597</v>
      </c>
      <c r="D27" s="97" t="s">
        <v>652</v>
      </c>
      <c r="E27" s="93" t="s">
        <v>20</v>
      </c>
      <c r="F27" s="6" t="s">
        <v>409</v>
      </c>
      <c r="G27" s="7" t="s">
        <v>410</v>
      </c>
      <c r="H27" s="8">
        <v>0</v>
      </c>
      <c r="I27" s="67"/>
      <c r="J27" s="105">
        <f t="shared" si="4"/>
        <v>0</v>
      </c>
    </row>
    <row r="28" spans="1:10" ht="12.95" customHeight="1" thickBot="1">
      <c r="A28" s="129" t="str">
        <f t="shared" si="3"/>
        <v>FALSE</v>
      </c>
      <c r="B28" s="206" t="s">
        <v>623</v>
      </c>
      <c r="C28" s="101" t="s">
        <v>597</v>
      </c>
      <c r="D28" s="101" t="s">
        <v>652</v>
      </c>
      <c r="E28" s="138" t="s">
        <v>20</v>
      </c>
      <c r="F28" s="147" t="s">
        <v>411</v>
      </c>
      <c r="G28" s="10" t="s">
        <v>412</v>
      </c>
      <c r="H28" s="11">
        <v>0</v>
      </c>
      <c r="I28" s="66"/>
      <c r="J28" s="121">
        <f t="shared" si="4"/>
        <v>0</v>
      </c>
    </row>
    <row r="29" spans="1:10" ht="12.95" customHeight="1">
      <c r="A29" s="102" t="str">
        <f>IF(I29&gt;0,"OPS","FALSE")</f>
        <v>FALSE</v>
      </c>
      <c r="B29" s="205" t="s">
        <v>95</v>
      </c>
      <c r="C29" s="103" t="s">
        <v>597</v>
      </c>
      <c r="D29" s="103" t="s">
        <v>598</v>
      </c>
      <c r="E29" s="135" t="s">
        <v>616</v>
      </c>
      <c r="F29" s="146" t="s">
        <v>83</v>
      </c>
      <c r="G29" s="55" t="s">
        <v>276</v>
      </c>
      <c r="H29" s="56">
        <v>75.5</v>
      </c>
      <c r="I29" s="54"/>
      <c r="J29" s="104">
        <f>I29*H29</f>
        <v>0</v>
      </c>
    </row>
    <row r="30" spans="1:10" ht="12.95" customHeight="1">
      <c r="A30" s="235" t="str">
        <f>IF(I30&gt;0,"OPS","FALSE")</f>
        <v>FALSE</v>
      </c>
      <c r="B30" s="97" t="s">
        <v>96</v>
      </c>
      <c r="C30" s="93" t="s">
        <v>597</v>
      </c>
      <c r="D30" s="93" t="s">
        <v>598</v>
      </c>
      <c r="E30" s="93" t="s">
        <v>616</v>
      </c>
      <c r="F30" s="6" t="s">
        <v>86</v>
      </c>
      <c r="G30" s="7" t="s">
        <v>277</v>
      </c>
      <c r="H30" s="8">
        <v>75.5</v>
      </c>
      <c r="I30" s="67"/>
      <c r="J30" s="105">
        <f>I30*H30</f>
        <v>0</v>
      </c>
    </row>
    <row r="31" spans="1:10" ht="12.95" customHeight="1">
      <c r="A31" s="235" t="str">
        <f t="shared" ref="A31:A35" si="5">IF(I31&gt;0,"OPS","FALSE")</f>
        <v>FALSE</v>
      </c>
      <c r="B31" s="97" t="s">
        <v>97</v>
      </c>
      <c r="C31" s="93" t="s">
        <v>597</v>
      </c>
      <c r="D31" s="93" t="s">
        <v>598</v>
      </c>
      <c r="E31" s="93" t="s">
        <v>616</v>
      </c>
      <c r="F31" s="6" t="s">
        <v>91</v>
      </c>
      <c r="G31" s="7" t="s">
        <v>280</v>
      </c>
      <c r="H31" s="8">
        <v>76</v>
      </c>
      <c r="I31" s="67"/>
      <c r="J31" s="105">
        <f>I31*H31</f>
        <v>0</v>
      </c>
    </row>
    <row r="32" spans="1:10" ht="12.95" customHeight="1">
      <c r="A32" s="235" t="str">
        <f t="shared" si="5"/>
        <v>FALSE</v>
      </c>
      <c r="B32" s="97" t="s">
        <v>97</v>
      </c>
      <c r="C32" s="93" t="s">
        <v>597</v>
      </c>
      <c r="D32" s="93" t="s">
        <v>598</v>
      </c>
      <c r="E32" s="93" t="s">
        <v>616</v>
      </c>
      <c r="F32" s="6" t="s">
        <v>92</v>
      </c>
      <c r="G32" s="7" t="s">
        <v>281</v>
      </c>
      <c r="H32" s="8">
        <v>76</v>
      </c>
      <c r="I32" s="67"/>
      <c r="J32" s="105">
        <f>I32*H32</f>
        <v>0</v>
      </c>
    </row>
    <row r="33" spans="1:12" ht="12.95" customHeight="1">
      <c r="A33" s="235" t="str">
        <f t="shared" si="5"/>
        <v>FALSE</v>
      </c>
      <c r="B33" s="98" t="s">
        <v>144</v>
      </c>
      <c r="C33" s="93" t="s">
        <v>597</v>
      </c>
      <c r="D33" s="93" t="s">
        <v>598</v>
      </c>
      <c r="E33" s="93" t="s">
        <v>616</v>
      </c>
      <c r="F33" s="6" t="s">
        <v>79</v>
      </c>
      <c r="G33" s="7" t="s">
        <v>278</v>
      </c>
      <c r="H33" s="8">
        <v>75.5</v>
      </c>
      <c r="I33" s="67"/>
      <c r="J33" s="105">
        <f t="shared" ref="J33" si="6">I33*H33</f>
        <v>0</v>
      </c>
    </row>
    <row r="34" spans="1:12" ht="12.95" customHeight="1">
      <c r="A34" s="235" t="str">
        <f t="shared" si="5"/>
        <v>FALSE</v>
      </c>
      <c r="B34" s="97" t="s">
        <v>144</v>
      </c>
      <c r="C34" s="93" t="s">
        <v>597</v>
      </c>
      <c r="D34" s="93" t="s">
        <v>598</v>
      </c>
      <c r="E34" s="93" t="s">
        <v>616</v>
      </c>
      <c r="F34" s="6" t="s">
        <v>80</v>
      </c>
      <c r="G34" s="7" t="s">
        <v>279</v>
      </c>
      <c r="H34" s="8">
        <v>75.5</v>
      </c>
      <c r="I34" s="67"/>
      <c r="J34" s="105">
        <f>I34*H34</f>
        <v>0</v>
      </c>
    </row>
    <row r="35" spans="1:12" ht="12.95" customHeight="1" thickBot="1">
      <c r="A35" s="118" t="str">
        <f t="shared" si="5"/>
        <v>FALSE</v>
      </c>
      <c r="B35" s="149" t="s">
        <v>339</v>
      </c>
      <c r="C35" s="119" t="s">
        <v>597</v>
      </c>
      <c r="D35" s="119" t="s">
        <v>598</v>
      </c>
      <c r="E35" s="119" t="s">
        <v>616</v>
      </c>
      <c r="F35" s="230" t="s">
        <v>130</v>
      </c>
      <c r="G35" s="25" t="s">
        <v>131</v>
      </c>
      <c r="H35" s="231">
        <v>5.75</v>
      </c>
      <c r="I35" s="66"/>
      <c r="J35" s="121">
        <f t="shared" ref="J35" si="7">I35*H35</f>
        <v>0</v>
      </c>
      <c r="K35" s="61"/>
      <c r="L35" s="61"/>
    </row>
    <row r="36" spans="1:12" ht="24" customHeight="1" thickBot="1">
      <c r="A36" s="293"/>
      <c r="B36" s="58"/>
      <c r="C36" s="58"/>
      <c r="D36" s="58"/>
      <c r="E36" s="58"/>
      <c r="F36" s="59"/>
      <c r="G36" s="59"/>
      <c r="H36" s="406" t="s">
        <v>505</v>
      </c>
      <c r="I36" s="407"/>
      <c r="J36" s="312">
        <f>SUM(J12:J35)</f>
        <v>0</v>
      </c>
    </row>
    <row r="37" spans="1:12" ht="13.5" thickBot="1">
      <c r="A37" s="1"/>
      <c r="B37" s="1"/>
      <c r="C37" s="1"/>
      <c r="D37" s="1"/>
      <c r="E37" s="1"/>
      <c r="F37" s="1"/>
      <c r="G37" s="1"/>
      <c r="H37" s="403" t="s">
        <v>703</v>
      </c>
      <c r="I37" s="404"/>
      <c r="J37" s="311">
        <f>J36-J12-J14-J16-J18-J20-J22-J24-J26--J27-J28-J35</f>
        <v>0</v>
      </c>
    </row>
    <row r="38" spans="1:12">
      <c r="A38" s="330" t="s">
        <v>679</v>
      </c>
      <c r="B38" s="330"/>
      <c r="C38" s="330"/>
      <c r="D38" s="330"/>
      <c r="E38" s="330"/>
      <c r="F38" s="330"/>
      <c r="G38" s="330"/>
      <c r="H38" s="330"/>
      <c r="I38" s="330"/>
      <c r="J38" s="330"/>
    </row>
    <row r="40" spans="1:12" ht="18.75">
      <c r="D40" s="254"/>
    </row>
  </sheetData>
  <autoFilter ref="A11:J36" xr:uid="{00000000-0009-0000-0000-000003000000}"/>
  <mergeCells count="15">
    <mergeCell ref="A38:J38"/>
    <mergeCell ref="H36:I36"/>
    <mergeCell ref="F9:I9"/>
    <mergeCell ref="F10:I10"/>
    <mergeCell ref="A4:F4"/>
    <mergeCell ref="A6:E7"/>
    <mergeCell ref="A8:E8"/>
    <mergeCell ref="G2:J4"/>
    <mergeCell ref="F5:G5"/>
    <mergeCell ref="F6:I7"/>
    <mergeCell ref="J6:J7"/>
    <mergeCell ref="F8:I8"/>
    <mergeCell ref="A9:E9"/>
    <mergeCell ref="A10:E10"/>
    <mergeCell ref="H37:I37"/>
  </mergeCells>
  <phoneticPr fontId="2" type="noConversion"/>
  <conditionalFormatting sqref="I34">
    <cfRule type="cellIs" dxfId="98" priority="10" operator="greaterThan">
      <formula>0</formula>
    </cfRule>
  </conditionalFormatting>
  <conditionalFormatting sqref="I28">
    <cfRule type="cellIs" dxfId="97" priority="6" operator="greaterThan">
      <formula>0</formula>
    </cfRule>
  </conditionalFormatting>
  <conditionalFormatting sqref="I34">
    <cfRule type="cellIs" dxfId="96" priority="9" operator="greaterThan">
      <formula>0</formula>
    </cfRule>
  </conditionalFormatting>
  <conditionalFormatting sqref="I24">
    <cfRule type="cellIs" dxfId="95" priority="1" operator="greaterThan">
      <formula>0</formula>
    </cfRule>
  </conditionalFormatting>
  <conditionalFormatting sqref="I12:I15">
    <cfRule type="cellIs" dxfId="94" priority="11" operator="greaterThan">
      <formula>0</formula>
    </cfRule>
  </conditionalFormatting>
  <conditionalFormatting sqref="I35">
    <cfRule type="cellIs" dxfId="93" priority="8" operator="greaterThan">
      <formula>0</formula>
    </cfRule>
  </conditionalFormatting>
  <conditionalFormatting sqref="I16:I23 I30:I35 I27">
    <cfRule type="cellIs" dxfId="92" priority="7" operator="greaterThan">
      <formula>0</formula>
    </cfRule>
  </conditionalFormatting>
  <conditionalFormatting sqref="I29">
    <cfRule type="cellIs" dxfId="91" priority="5" operator="greaterThan">
      <formula>0</formula>
    </cfRule>
  </conditionalFormatting>
  <conditionalFormatting sqref="I28">
    <cfRule type="cellIs" dxfId="90" priority="4" operator="greaterThan">
      <formula>0</formula>
    </cfRule>
  </conditionalFormatting>
  <conditionalFormatting sqref="I24">
    <cfRule type="cellIs" dxfId="89" priority="3" operator="greaterThan">
      <formula>0</formula>
    </cfRule>
  </conditionalFormatting>
  <conditionalFormatting sqref="I25:I26">
    <cfRule type="cellIs" dxfId="88" priority="2" operator="greaterThan">
      <formula>0</formula>
    </cfRule>
  </conditionalFormatting>
  <printOptions horizontalCentered="1"/>
  <pageMargins left="0.25" right="0.25" top="0.5" bottom="0.65" header="0.5" footer="0.1"/>
  <pageSetup scale="81" fitToHeight="0" orientation="portrait" horizontalDpi="4294967292" verticalDpi="4294967292" r:id="rId1"/>
  <headerFooter>
    <oddFooter>&amp;R&amp;K000000&amp;A  /  ZENTS  /  Page &amp;P of &amp;N</oddFooter>
  </headerFooter>
  <colBreaks count="1" manualBreakCount="1">
    <brk id="10" max="1048575" man="1"/>
  </colBreaks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9051"/>
    <pageSetUpPr fitToPage="1"/>
  </sheetPr>
  <dimension ref="A1:K119"/>
  <sheetViews>
    <sheetView showGridLines="0" topLeftCell="A33" zoomScaleNormal="100" zoomScaleSheetLayoutView="100" workbookViewId="0">
      <selection activeCell="I12" sqref="I12:I115"/>
    </sheetView>
  </sheetViews>
  <sheetFormatPr defaultColWidth="10.85546875" defaultRowHeight="12.75"/>
  <cols>
    <col min="1" max="1" width="6.42578125" style="1" customWidth="1"/>
    <col min="2" max="2" width="13" style="1" customWidth="1"/>
    <col min="3" max="3" width="11.7109375" style="1" customWidth="1"/>
    <col min="4" max="4" width="10.7109375" style="1" customWidth="1"/>
    <col min="5" max="5" width="8" style="1" customWidth="1"/>
    <col min="6" max="6" width="15.28515625" style="1" customWidth="1"/>
    <col min="7" max="7" width="29.140625" style="1" customWidth="1"/>
    <col min="8" max="8" width="12.42578125" style="1" customWidth="1"/>
    <col min="9" max="9" width="10.28515625" style="1" customWidth="1"/>
    <col min="10" max="10" width="10.42578125" style="1" customWidth="1"/>
    <col min="11" max="11" width="12.140625" style="1" customWidth="1"/>
    <col min="12" max="16384" width="10.85546875" style="1"/>
  </cols>
  <sheetData>
    <row r="1" spans="1:11" ht="13.5" thickBot="1"/>
    <row r="2" spans="1:11" ht="12.95" customHeight="1">
      <c r="A2" s="300"/>
      <c r="B2" s="303"/>
      <c r="C2" s="303"/>
      <c r="D2" s="304"/>
      <c r="E2" s="303"/>
      <c r="F2" s="301"/>
      <c r="G2" s="424" t="s">
        <v>699</v>
      </c>
      <c r="H2" s="424"/>
      <c r="I2" s="424"/>
      <c r="J2" s="425"/>
    </row>
    <row r="3" spans="1:11" ht="6" customHeight="1">
      <c r="A3" s="157"/>
      <c r="B3" s="272"/>
      <c r="C3" s="272"/>
      <c r="D3" s="273"/>
      <c r="E3" s="272"/>
      <c r="F3" s="197"/>
      <c r="G3" s="426"/>
      <c r="H3" s="426"/>
      <c r="I3" s="426"/>
      <c r="J3" s="427"/>
    </row>
    <row r="4" spans="1:11" ht="21.75" customHeight="1" thickBot="1">
      <c r="A4" s="385" t="s">
        <v>100</v>
      </c>
      <c r="B4" s="386"/>
      <c r="C4" s="386"/>
      <c r="D4" s="386"/>
      <c r="E4" s="386"/>
      <c r="F4" s="386"/>
      <c r="G4" s="428"/>
      <c r="H4" s="428"/>
      <c r="I4" s="428"/>
      <c r="J4" s="429"/>
    </row>
    <row r="5" spans="1:11" ht="12.95" customHeight="1" thickBot="1">
      <c r="A5" s="84"/>
      <c r="B5" s="90"/>
      <c r="C5" s="90"/>
      <c r="D5" s="84"/>
      <c r="E5" s="90"/>
      <c r="F5" s="414" t="s">
        <v>99</v>
      </c>
      <c r="G5" s="415"/>
      <c r="H5" s="84"/>
      <c r="I5" s="84"/>
      <c r="J5" s="84"/>
    </row>
    <row r="6" spans="1:11" ht="12.95" customHeight="1">
      <c r="A6" s="389" t="s">
        <v>142</v>
      </c>
      <c r="B6" s="390"/>
      <c r="C6" s="390"/>
      <c r="D6" s="390"/>
      <c r="E6" s="390"/>
      <c r="F6" s="393">
        <f>'Customer Info'!A34</f>
        <v>0</v>
      </c>
      <c r="G6" s="394"/>
      <c r="H6" s="394"/>
      <c r="I6" s="394"/>
      <c r="J6" s="397">
        <f>'Customer Info'!E22</f>
        <v>0</v>
      </c>
    </row>
    <row r="7" spans="1:11" ht="17.100000000000001" customHeight="1">
      <c r="A7" s="391"/>
      <c r="B7" s="392"/>
      <c r="C7" s="392"/>
      <c r="D7" s="392"/>
      <c r="E7" s="392"/>
      <c r="F7" s="395"/>
      <c r="G7" s="396"/>
      <c r="H7" s="396"/>
      <c r="I7" s="396"/>
      <c r="J7" s="398"/>
    </row>
    <row r="8" spans="1:11" ht="12.95" customHeight="1">
      <c r="A8" s="371" t="s">
        <v>4</v>
      </c>
      <c r="B8" s="372"/>
      <c r="C8" s="372"/>
      <c r="D8" s="372"/>
      <c r="E8" s="372"/>
      <c r="F8" s="373">
        <f>'Customer Info'!E8</f>
        <v>0</v>
      </c>
      <c r="G8" s="374"/>
      <c r="H8" s="374"/>
      <c r="I8" s="374"/>
      <c r="J8" s="279">
        <f>'Customer Info'!E9</f>
        <v>0</v>
      </c>
    </row>
    <row r="9" spans="1:11" ht="12.95" customHeight="1">
      <c r="A9" s="399" t="s">
        <v>272</v>
      </c>
      <c r="B9" s="338"/>
      <c r="C9" s="338"/>
      <c r="D9" s="338"/>
      <c r="E9" s="339"/>
      <c r="F9" s="381">
        <f>+'Customer Info'!E2</f>
        <v>0</v>
      </c>
      <c r="G9" s="382"/>
      <c r="H9" s="382"/>
      <c r="I9" s="382"/>
      <c r="J9" s="280"/>
    </row>
    <row r="10" spans="1:11" ht="12.95" customHeight="1" thickBot="1">
      <c r="A10" s="400" t="s">
        <v>445</v>
      </c>
      <c r="B10" s="401"/>
      <c r="C10" s="401"/>
      <c r="D10" s="401"/>
      <c r="E10" s="402"/>
      <c r="F10" s="383">
        <f>+'Customer Info'!E7</f>
        <v>0</v>
      </c>
      <c r="G10" s="384"/>
      <c r="H10" s="384"/>
      <c r="I10" s="384"/>
      <c r="J10" s="281">
        <f>'Customer Info'!E10</f>
        <v>0</v>
      </c>
    </row>
    <row r="11" spans="1:11" s="2" customFormat="1" ht="34.5" customHeight="1">
      <c r="A11" s="298" t="s">
        <v>143</v>
      </c>
      <c r="B11" s="275" t="s">
        <v>628</v>
      </c>
      <c r="C11" s="275" t="s">
        <v>516</v>
      </c>
      <c r="D11" s="275" t="s">
        <v>583</v>
      </c>
      <c r="E11" s="275" t="s">
        <v>507</v>
      </c>
      <c r="F11" s="275" t="s">
        <v>6</v>
      </c>
      <c r="G11" s="299" t="s">
        <v>7</v>
      </c>
      <c r="H11" s="299" t="s">
        <v>9</v>
      </c>
      <c r="I11" s="299" t="s">
        <v>8</v>
      </c>
      <c r="J11" s="299" t="s">
        <v>477</v>
      </c>
      <c r="K11" s="197"/>
    </row>
    <row r="12" spans="1:11">
      <c r="A12" s="68" t="b">
        <f t="shared" ref="A12:A17" si="0">IF(I12&gt;0,"OPS")</f>
        <v>0</v>
      </c>
      <c r="B12" s="170" t="s">
        <v>662</v>
      </c>
      <c r="C12" s="153" t="s">
        <v>610</v>
      </c>
      <c r="D12" s="150" t="s">
        <v>632</v>
      </c>
      <c r="E12" s="137" t="s">
        <v>633</v>
      </c>
      <c r="F12" s="38" t="s">
        <v>475</v>
      </c>
      <c r="G12" s="9" t="s">
        <v>669</v>
      </c>
      <c r="H12" s="73">
        <v>4</v>
      </c>
      <c r="I12" s="67"/>
      <c r="J12" s="161">
        <f t="shared" ref="J12:J17" si="1">SUM(I12*H12)</f>
        <v>0</v>
      </c>
      <c r="K12" s="156"/>
    </row>
    <row r="13" spans="1:11">
      <c r="A13" s="68" t="b">
        <f t="shared" si="0"/>
        <v>0</v>
      </c>
      <c r="B13" s="170" t="s">
        <v>662</v>
      </c>
      <c r="C13" s="91" t="s">
        <v>611</v>
      </c>
      <c r="D13" s="150" t="s">
        <v>632</v>
      </c>
      <c r="E13" s="91" t="s">
        <v>634</v>
      </c>
      <c r="F13" s="38" t="s">
        <v>476</v>
      </c>
      <c r="G13" s="9" t="s">
        <v>676</v>
      </c>
      <c r="H13" s="73">
        <v>7</v>
      </c>
      <c r="I13" s="67"/>
      <c r="J13" s="161">
        <f t="shared" si="1"/>
        <v>0</v>
      </c>
      <c r="K13" s="156"/>
    </row>
    <row r="14" spans="1:11">
      <c r="A14" s="68" t="b">
        <f t="shared" si="0"/>
        <v>0</v>
      </c>
      <c r="B14" s="170" t="s">
        <v>659</v>
      </c>
      <c r="C14" s="153" t="s">
        <v>610</v>
      </c>
      <c r="D14" s="150" t="s">
        <v>632</v>
      </c>
      <c r="E14" s="137" t="s">
        <v>633</v>
      </c>
      <c r="F14" s="38" t="s">
        <v>663</v>
      </c>
      <c r="G14" s="9" t="s">
        <v>670</v>
      </c>
      <c r="H14" s="73">
        <v>4</v>
      </c>
      <c r="I14" s="67"/>
      <c r="J14" s="161">
        <f t="shared" si="1"/>
        <v>0</v>
      </c>
      <c r="K14" s="156"/>
    </row>
    <row r="15" spans="1:11">
      <c r="A15" s="68" t="b">
        <f t="shared" si="0"/>
        <v>0</v>
      </c>
      <c r="B15" s="170" t="s">
        <v>659</v>
      </c>
      <c r="C15" s="91" t="s">
        <v>611</v>
      </c>
      <c r="D15" s="150" t="s">
        <v>632</v>
      </c>
      <c r="E15" s="91" t="s">
        <v>601</v>
      </c>
      <c r="F15" s="38" t="s">
        <v>664</v>
      </c>
      <c r="G15" s="9" t="s">
        <v>677</v>
      </c>
      <c r="H15" s="73">
        <v>4.25</v>
      </c>
      <c r="I15" s="67"/>
      <c r="J15" s="161">
        <f t="shared" si="1"/>
        <v>0</v>
      </c>
      <c r="K15" s="156"/>
    </row>
    <row r="16" spans="1:11">
      <c r="A16" s="68" t="b">
        <f t="shared" si="0"/>
        <v>0</v>
      </c>
      <c r="B16" s="170" t="s">
        <v>660</v>
      </c>
      <c r="C16" s="91" t="s">
        <v>611</v>
      </c>
      <c r="D16" s="150" t="s">
        <v>632</v>
      </c>
      <c r="E16" s="137" t="s">
        <v>633</v>
      </c>
      <c r="F16" s="38" t="s">
        <v>692</v>
      </c>
      <c r="G16" s="9" t="s">
        <v>671</v>
      </c>
      <c r="H16" s="73">
        <v>4</v>
      </c>
      <c r="I16" s="67"/>
      <c r="J16" s="161">
        <f t="shared" si="1"/>
        <v>0</v>
      </c>
      <c r="K16" s="156"/>
    </row>
    <row r="17" spans="1:11">
      <c r="A17" s="68" t="b">
        <f t="shared" si="0"/>
        <v>0</v>
      </c>
      <c r="B17" s="170" t="s">
        <v>660</v>
      </c>
      <c r="C17" s="153" t="s">
        <v>610</v>
      </c>
      <c r="D17" s="150" t="s">
        <v>632</v>
      </c>
      <c r="E17" s="91" t="s">
        <v>665</v>
      </c>
      <c r="F17" s="38" t="s">
        <v>658</v>
      </c>
      <c r="G17" s="9" t="s">
        <v>678</v>
      </c>
      <c r="H17" s="73">
        <v>4</v>
      </c>
      <c r="I17" s="67"/>
      <c r="J17" s="161">
        <f t="shared" si="1"/>
        <v>0</v>
      </c>
      <c r="K17" s="156"/>
    </row>
    <row r="18" spans="1:11" s="2" customFormat="1" ht="12.95" customHeight="1">
      <c r="A18" s="68" t="b">
        <f t="shared" ref="A18:A19" si="2">IF(I18&gt;0,"OPS")</f>
        <v>0</v>
      </c>
      <c r="B18" s="170" t="s">
        <v>661</v>
      </c>
      <c r="C18" s="153" t="s">
        <v>610</v>
      </c>
      <c r="D18" s="150" t="s">
        <v>632</v>
      </c>
      <c r="E18" s="137" t="s">
        <v>633</v>
      </c>
      <c r="F18" s="38" t="s">
        <v>625</v>
      </c>
      <c r="G18" s="9" t="s">
        <v>672</v>
      </c>
      <c r="H18" s="73">
        <v>3</v>
      </c>
      <c r="I18" s="67"/>
      <c r="J18" s="161">
        <f t="shared" ref="J18:J19" si="3">SUM(I18*H18)</f>
        <v>0</v>
      </c>
      <c r="K18" s="156"/>
    </row>
    <row r="19" spans="1:11" s="2" customFormat="1" ht="12.95" customHeight="1">
      <c r="A19" s="68" t="b">
        <f t="shared" si="2"/>
        <v>0</v>
      </c>
      <c r="B19" s="170" t="s">
        <v>661</v>
      </c>
      <c r="C19" s="91" t="s">
        <v>611</v>
      </c>
      <c r="D19" s="150" t="s">
        <v>632</v>
      </c>
      <c r="E19" s="91" t="s">
        <v>601</v>
      </c>
      <c r="F19" s="38" t="s">
        <v>666</v>
      </c>
      <c r="G19" s="9" t="s">
        <v>673</v>
      </c>
      <c r="H19" s="73">
        <v>4.25</v>
      </c>
      <c r="I19" s="67"/>
      <c r="J19" s="161">
        <f t="shared" si="3"/>
        <v>0</v>
      </c>
      <c r="K19" s="157"/>
    </row>
    <row r="20" spans="1:11" s="2" customFormat="1" ht="12.95" customHeight="1">
      <c r="A20" s="68" t="b">
        <f t="shared" ref="A20:A21" si="4">IF(I20&gt;0,"OPS")</f>
        <v>0</v>
      </c>
      <c r="B20" s="170" t="s">
        <v>667</v>
      </c>
      <c r="C20" s="153" t="s">
        <v>610</v>
      </c>
      <c r="D20" s="150" t="s">
        <v>632</v>
      </c>
      <c r="E20" s="137" t="s">
        <v>595</v>
      </c>
      <c r="F20" s="38" t="s">
        <v>654</v>
      </c>
      <c r="G20" s="109" t="s">
        <v>641</v>
      </c>
      <c r="H20" s="73">
        <v>6</v>
      </c>
      <c r="I20" s="67"/>
      <c r="J20" s="161">
        <f t="shared" ref="J20:J21" si="5">SUM(I20*H20)</f>
        <v>0</v>
      </c>
      <c r="K20" s="156"/>
    </row>
    <row r="21" spans="1:11" s="2" customFormat="1" ht="12.95" customHeight="1">
      <c r="A21" s="68" t="b">
        <f t="shared" si="4"/>
        <v>0</v>
      </c>
      <c r="B21" s="170" t="s">
        <v>667</v>
      </c>
      <c r="C21" s="91" t="s">
        <v>611</v>
      </c>
      <c r="D21" s="150" t="s">
        <v>632</v>
      </c>
      <c r="E21" s="95" t="s">
        <v>609</v>
      </c>
      <c r="F21" s="38" t="s">
        <v>624</v>
      </c>
      <c r="G21" s="9" t="s">
        <v>674</v>
      </c>
      <c r="H21" s="73">
        <v>3</v>
      </c>
      <c r="I21" s="67"/>
      <c r="J21" s="161">
        <f t="shared" si="5"/>
        <v>0</v>
      </c>
      <c r="K21" s="157"/>
    </row>
    <row r="22" spans="1:11" s="2" customFormat="1" ht="12.95" customHeight="1">
      <c r="A22" s="68" t="b">
        <f t="shared" ref="A22:A23" si="6">IF(I22&gt;0,"OPS")</f>
        <v>0</v>
      </c>
      <c r="B22" s="170" t="s">
        <v>668</v>
      </c>
      <c r="C22" s="153" t="s">
        <v>610</v>
      </c>
      <c r="D22" s="150" t="s">
        <v>632</v>
      </c>
      <c r="E22" s="137" t="s">
        <v>633</v>
      </c>
      <c r="F22" s="152" t="s">
        <v>475</v>
      </c>
      <c r="G22" s="4" t="s">
        <v>669</v>
      </c>
      <c r="H22" s="73">
        <v>4</v>
      </c>
      <c r="I22" s="67"/>
      <c r="J22" s="161">
        <f t="shared" ref="J22:J23" si="7">SUM(I22*H22)</f>
        <v>0</v>
      </c>
      <c r="K22" s="156"/>
    </row>
    <row r="23" spans="1:11" s="2" customFormat="1" ht="12.95" customHeight="1" thickBot="1">
      <c r="A23" s="237" t="b">
        <f t="shared" si="6"/>
        <v>0</v>
      </c>
      <c r="B23" s="238" t="s">
        <v>668</v>
      </c>
      <c r="C23" s="101" t="s">
        <v>611</v>
      </c>
      <c r="D23" s="239" t="s">
        <v>632</v>
      </c>
      <c r="E23" s="101" t="s">
        <v>634</v>
      </c>
      <c r="F23" s="240" t="s">
        <v>476</v>
      </c>
      <c r="G23" s="32" t="s">
        <v>675</v>
      </c>
      <c r="H23" s="70">
        <v>7</v>
      </c>
      <c r="I23" s="66"/>
      <c r="J23" s="121">
        <f t="shared" si="7"/>
        <v>0</v>
      </c>
      <c r="K23" s="157"/>
    </row>
    <row r="24" spans="1:11" s="2" customFormat="1" ht="12.95" customHeight="1">
      <c r="A24" s="68" t="b">
        <f t="shared" ref="A24:A33" si="8">IF(I24&gt;0,"OPS")</f>
        <v>0</v>
      </c>
      <c r="B24" s="171" t="s">
        <v>630</v>
      </c>
      <c r="C24" s="95" t="s">
        <v>610</v>
      </c>
      <c r="D24" s="154" t="s">
        <v>612</v>
      </c>
      <c r="E24" s="95" t="s">
        <v>609</v>
      </c>
      <c r="F24" s="151" t="s">
        <v>331</v>
      </c>
      <c r="G24" s="33" t="s">
        <v>360</v>
      </c>
      <c r="H24" s="194">
        <v>1</v>
      </c>
      <c r="I24" s="62"/>
      <c r="J24" s="161">
        <f t="shared" ref="J24:J33" si="9">SUM(I24*H24)</f>
        <v>0</v>
      </c>
      <c r="K24" s="157"/>
    </row>
    <row r="25" spans="1:11" s="2" customFormat="1" ht="12.95" customHeight="1">
      <c r="A25" s="68" t="b">
        <f t="shared" si="8"/>
        <v>0</v>
      </c>
      <c r="B25" s="171" t="s">
        <v>630</v>
      </c>
      <c r="C25" s="91" t="s">
        <v>610</v>
      </c>
      <c r="D25" s="150" t="s">
        <v>612</v>
      </c>
      <c r="E25" s="91" t="s">
        <v>609</v>
      </c>
      <c r="F25" s="152" t="s">
        <v>329</v>
      </c>
      <c r="G25" s="4" t="s">
        <v>361</v>
      </c>
      <c r="H25" s="78">
        <v>1</v>
      </c>
      <c r="I25" s="67"/>
      <c r="J25" s="161">
        <f t="shared" si="9"/>
        <v>0</v>
      </c>
      <c r="K25" s="157"/>
    </row>
    <row r="26" spans="1:11" s="2" customFormat="1" ht="12.95" customHeight="1">
      <c r="A26" s="68" t="b">
        <f t="shared" si="8"/>
        <v>0</v>
      </c>
      <c r="B26" s="171" t="s">
        <v>630</v>
      </c>
      <c r="C26" s="91" t="s">
        <v>610</v>
      </c>
      <c r="D26" s="150" t="s">
        <v>612</v>
      </c>
      <c r="E26" s="91" t="s">
        <v>609</v>
      </c>
      <c r="F26" s="152" t="s">
        <v>330</v>
      </c>
      <c r="G26" s="4" t="s">
        <v>362</v>
      </c>
      <c r="H26" s="78">
        <v>1</v>
      </c>
      <c r="I26" s="67"/>
      <c r="J26" s="161">
        <f t="shared" si="9"/>
        <v>0</v>
      </c>
      <c r="K26" s="157"/>
    </row>
    <row r="27" spans="1:11" s="2" customFormat="1" ht="12.95" customHeight="1">
      <c r="A27" s="68" t="b">
        <f t="shared" si="8"/>
        <v>0</v>
      </c>
      <c r="B27" s="171" t="s">
        <v>630</v>
      </c>
      <c r="C27" s="91" t="s">
        <v>610</v>
      </c>
      <c r="D27" s="150" t="s">
        <v>612</v>
      </c>
      <c r="E27" s="91" t="s">
        <v>609</v>
      </c>
      <c r="F27" s="152" t="s">
        <v>332</v>
      </c>
      <c r="G27" s="4" t="s">
        <v>363</v>
      </c>
      <c r="H27" s="78">
        <v>1</v>
      </c>
      <c r="I27" s="67"/>
      <c r="J27" s="161">
        <f t="shared" si="9"/>
        <v>0</v>
      </c>
      <c r="K27" s="157"/>
    </row>
    <row r="28" spans="1:11" s="2" customFormat="1" ht="12.95" customHeight="1">
      <c r="A28" s="68" t="b">
        <f t="shared" si="8"/>
        <v>0</v>
      </c>
      <c r="B28" s="171" t="s">
        <v>630</v>
      </c>
      <c r="C28" s="91" t="s">
        <v>610</v>
      </c>
      <c r="D28" s="150" t="s">
        <v>612</v>
      </c>
      <c r="E28" s="91" t="s">
        <v>609</v>
      </c>
      <c r="F28" s="152" t="s">
        <v>333</v>
      </c>
      <c r="G28" s="4" t="s">
        <v>364</v>
      </c>
      <c r="H28" s="78">
        <v>1</v>
      </c>
      <c r="I28" s="67"/>
      <c r="J28" s="161">
        <f t="shared" si="9"/>
        <v>0</v>
      </c>
      <c r="K28" s="157"/>
    </row>
    <row r="29" spans="1:11" s="2" customFormat="1" ht="12.95" customHeight="1">
      <c r="A29" s="68" t="b">
        <f t="shared" si="8"/>
        <v>0</v>
      </c>
      <c r="B29" s="171" t="s">
        <v>630</v>
      </c>
      <c r="C29" s="91" t="s">
        <v>610</v>
      </c>
      <c r="D29" s="150" t="s">
        <v>612</v>
      </c>
      <c r="E29" s="91" t="s">
        <v>609</v>
      </c>
      <c r="F29" s="152" t="s">
        <v>334</v>
      </c>
      <c r="G29" s="4" t="s">
        <v>365</v>
      </c>
      <c r="H29" s="78">
        <v>1</v>
      </c>
      <c r="I29" s="67"/>
      <c r="J29" s="161">
        <f t="shared" si="9"/>
        <v>0</v>
      </c>
      <c r="K29" s="157"/>
    </row>
    <row r="30" spans="1:11" s="2" customFormat="1" ht="12.95" customHeight="1">
      <c r="A30" s="68" t="b">
        <f t="shared" si="8"/>
        <v>0</v>
      </c>
      <c r="B30" s="171" t="s">
        <v>630</v>
      </c>
      <c r="C30" s="91" t="s">
        <v>610</v>
      </c>
      <c r="D30" s="150" t="s">
        <v>612</v>
      </c>
      <c r="E30" s="91" t="s">
        <v>609</v>
      </c>
      <c r="F30" s="152" t="s">
        <v>335</v>
      </c>
      <c r="G30" s="4" t="s">
        <v>366</v>
      </c>
      <c r="H30" s="78">
        <v>1</v>
      </c>
      <c r="I30" s="67"/>
      <c r="J30" s="161">
        <f t="shared" si="9"/>
        <v>0</v>
      </c>
      <c r="K30" s="157"/>
    </row>
    <row r="31" spans="1:11" s="2" customFormat="1" ht="12.95" customHeight="1">
      <c r="A31" s="68" t="b">
        <f t="shared" si="8"/>
        <v>0</v>
      </c>
      <c r="B31" s="171" t="s">
        <v>630</v>
      </c>
      <c r="C31" s="91" t="s">
        <v>610</v>
      </c>
      <c r="D31" s="150" t="s">
        <v>612</v>
      </c>
      <c r="E31" s="91" t="s">
        <v>609</v>
      </c>
      <c r="F31" s="152" t="s">
        <v>336</v>
      </c>
      <c r="G31" s="4" t="s">
        <v>367</v>
      </c>
      <c r="H31" s="78">
        <v>1</v>
      </c>
      <c r="I31" s="67"/>
      <c r="J31" s="161">
        <f t="shared" si="9"/>
        <v>0</v>
      </c>
      <c r="K31" s="157"/>
    </row>
    <row r="32" spans="1:11" s="2" customFormat="1" ht="12.95" customHeight="1">
      <c r="A32" s="68" t="b">
        <f t="shared" si="8"/>
        <v>0</v>
      </c>
      <c r="B32" s="171" t="s">
        <v>630</v>
      </c>
      <c r="C32" s="91" t="s">
        <v>610</v>
      </c>
      <c r="D32" s="91" t="s">
        <v>612</v>
      </c>
      <c r="E32" s="91" t="s">
        <v>609</v>
      </c>
      <c r="F32" s="38" t="s">
        <v>337</v>
      </c>
      <c r="G32" s="4" t="s">
        <v>368</v>
      </c>
      <c r="H32" s="78">
        <v>1</v>
      </c>
      <c r="I32" s="67"/>
      <c r="J32" s="161">
        <f t="shared" si="9"/>
        <v>0</v>
      </c>
      <c r="K32" s="157"/>
    </row>
    <row r="33" spans="1:11" s="2" customFormat="1" ht="12.95" customHeight="1">
      <c r="A33" s="68" t="b">
        <f t="shared" si="8"/>
        <v>0</v>
      </c>
      <c r="B33" s="171" t="s">
        <v>630</v>
      </c>
      <c r="C33" s="91" t="s">
        <v>610</v>
      </c>
      <c r="D33" s="91" t="s">
        <v>612</v>
      </c>
      <c r="E33" s="91" t="s">
        <v>609</v>
      </c>
      <c r="F33" s="38" t="s">
        <v>338</v>
      </c>
      <c r="G33" s="4" t="s">
        <v>369</v>
      </c>
      <c r="H33" s="78">
        <v>1</v>
      </c>
      <c r="I33" s="67"/>
      <c r="J33" s="162">
        <f t="shared" si="9"/>
        <v>0</v>
      </c>
      <c r="K33" s="157"/>
    </row>
    <row r="34" spans="1:11" s="2" customFormat="1" ht="12.95" customHeight="1" thickBot="1">
      <c r="A34" s="242" t="b">
        <f t="shared" ref="A34" si="10">IF(I34&gt;0,"OPS")</f>
        <v>0</v>
      </c>
      <c r="B34" s="243" t="s">
        <v>630</v>
      </c>
      <c r="C34" s="101" t="s">
        <v>611</v>
      </c>
      <c r="D34" s="101" t="s">
        <v>612</v>
      </c>
      <c r="E34" s="101" t="s">
        <v>608</v>
      </c>
      <c r="F34" s="147" t="s">
        <v>375</v>
      </c>
      <c r="G34" s="32" t="s">
        <v>370</v>
      </c>
      <c r="H34" s="244">
        <v>2</v>
      </c>
      <c r="I34" s="245"/>
      <c r="J34" s="246">
        <f t="shared" ref="J34" si="11">SUM(I34*H34)</f>
        <v>0</v>
      </c>
      <c r="K34" s="157"/>
    </row>
    <row r="35" spans="1:11" s="2" customFormat="1" ht="12.95" customHeight="1">
      <c r="A35" s="68" t="b">
        <f t="shared" ref="A35:A44" si="12">IF(I35&gt;0,"OPS")</f>
        <v>0</v>
      </c>
      <c r="B35" s="170" t="s">
        <v>629</v>
      </c>
      <c r="C35" s="95" t="s">
        <v>611</v>
      </c>
      <c r="D35" s="95" t="s">
        <v>612</v>
      </c>
      <c r="E35" s="95" t="s">
        <v>602</v>
      </c>
      <c r="F35" s="33" t="s">
        <v>457</v>
      </c>
      <c r="G35" s="33" t="s">
        <v>390</v>
      </c>
      <c r="H35" s="194">
        <v>3</v>
      </c>
      <c r="I35" s="193"/>
      <c r="J35" s="241">
        <f t="shared" ref="J35:J44" si="13">SUM(I35*H35)</f>
        <v>0</v>
      </c>
      <c r="K35" s="157"/>
    </row>
    <row r="36" spans="1:11" s="2" customFormat="1" ht="12.95" customHeight="1">
      <c r="A36" s="68" t="b">
        <f t="shared" si="12"/>
        <v>0</v>
      </c>
      <c r="B36" s="170" t="s">
        <v>629</v>
      </c>
      <c r="C36" s="91" t="s">
        <v>610</v>
      </c>
      <c r="D36" s="91" t="s">
        <v>612</v>
      </c>
      <c r="E36" s="91" t="s">
        <v>602</v>
      </c>
      <c r="F36" s="38" t="s">
        <v>458</v>
      </c>
      <c r="G36" s="4" t="s">
        <v>391</v>
      </c>
      <c r="H36" s="78">
        <v>3</v>
      </c>
      <c r="I36" s="67"/>
      <c r="J36" s="158">
        <f t="shared" si="13"/>
        <v>0</v>
      </c>
      <c r="K36" s="157"/>
    </row>
    <row r="37" spans="1:11" s="2" customFormat="1" ht="12.95" customHeight="1">
      <c r="A37" s="68" t="b">
        <f t="shared" si="12"/>
        <v>0</v>
      </c>
      <c r="B37" s="170" t="s">
        <v>629</v>
      </c>
      <c r="C37" s="91" t="s">
        <v>610</v>
      </c>
      <c r="D37" s="91" t="s">
        <v>612</v>
      </c>
      <c r="E37" s="91" t="s">
        <v>602</v>
      </c>
      <c r="F37" s="38" t="s">
        <v>459</v>
      </c>
      <c r="G37" s="4" t="s">
        <v>392</v>
      </c>
      <c r="H37" s="78">
        <v>3</v>
      </c>
      <c r="I37" s="67"/>
      <c r="J37" s="158">
        <f t="shared" si="13"/>
        <v>0</v>
      </c>
      <c r="K37" s="157"/>
    </row>
    <row r="38" spans="1:11" s="2" customFormat="1" ht="12.95" customHeight="1">
      <c r="A38" s="68" t="b">
        <f t="shared" si="12"/>
        <v>0</v>
      </c>
      <c r="B38" s="170" t="s">
        <v>629</v>
      </c>
      <c r="C38" s="91" t="s">
        <v>611</v>
      </c>
      <c r="D38" s="91" t="s">
        <v>612</v>
      </c>
      <c r="E38" s="91" t="s">
        <v>602</v>
      </c>
      <c r="F38" s="38" t="s">
        <v>460</v>
      </c>
      <c r="G38" s="4" t="s">
        <v>681</v>
      </c>
      <c r="H38" s="78">
        <v>3</v>
      </c>
      <c r="I38" s="67"/>
      <c r="J38" s="158">
        <f t="shared" si="13"/>
        <v>0</v>
      </c>
      <c r="K38" s="157"/>
    </row>
    <row r="39" spans="1:11" s="2" customFormat="1" ht="12.95" customHeight="1">
      <c r="A39" s="68" t="b">
        <f t="shared" si="12"/>
        <v>0</v>
      </c>
      <c r="B39" s="170" t="s">
        <v>629</v>
      </c>
      <c r="C39" s="91" t="s">
        <v>610</v>
      </c>
      <c r="D39" s="91" t="s">
        <v>612</v>
      </c>
      <c r="E39" s="91" t="s">
        <v>602</v>
      </c>
      <c r="F39" s="38" t="s">
        <v>461</v>
      </c>
      <c r="G39" s="4" t="s">
        <v>393</v>
      </c>
      <c r="H39" s="78">
        <v>3</v>
      </c>
      <c r="I39" s="67"/>
      <c r="J39" s="158">
        <f t="shared" si="13"/>
        <v>0</v>
      </c>
      <c r="K39" s="157"/>
    </row>
    <row r="40" spans="1:11" s="2" customFormat="1" ht="12.95" customHeight="1">
      <c r="A40" s="68" t="b">
        <f t="shared" si="12"/>
        <v>0</v>
      </c>
      <c r="B40" s="170" t="s">
        <v>629</v>
      </c>
      <c r="C40" s="91" t="s">
        <v>611</v>
      </c>
      <c r="D40" s="91" t="s">
        <v>612</v>
      </c>
      <c r="E40" s="91" t="s">
        <v>602</v>
      </c>
      <c r="F40" s="38" t="s">
        <v>462</v>
      </c>
      <c r="G40" s="4" t="s">
        <v>394</v>
      </c>
      <c r="H40" s="78">
        <v>3</v>
      </c>
      <c r="I40" s="67"/>
      <c r="J40" s="158">
        <f t="shared" si="13"/>
        <v>0</v>
      </c>
      <c r="K40" s="157"/>
    </row>
    <row r="41" spans="1:11" s="2" customFormat="1" ht="12.95" customHeight="1">
      <c r="A41" s="68" t="b">
        <f>IF(I41&gt;0,"OPS")</f>
        <v>0</v>
      </c>
      <c r="B41" s="170" t="s">
        <v>629</v>
      </c>
      <c r="C41" s="91" t="s">
        <v>610</v>
      </c>
      <c r="D41" s="91" t="s">
        <v>612</v>
      </c>
      <c r="E41" s="91" t="s">
        <v>602</v>
      </c>
      <c r="F41" s="38" t="s">
        <v>463</v>
      </c>
      <c r="G41" s="4" t="s">
        <v>395</v>
      </c>
      <c r="H41" s="78">
        <v>3</v>
      </c>
      <c r="I41" s="67"/>
      <c r="J41" s="158">
        <f>SUM(I41*H41)</f>
        <v>0</v>
      </c>
      <c r="K41" s="157"/>
    </row>
    <row r="42" spans="1:11" ht="12.95" customHeight="1">
      <c r="A42" s="106" t="b">
        <f t="shared" si="12"/>
        <v>0</v>
      </c>
      <c r="B42" s="170" t="s">
        <v>629</v>
      </c>
      <c r="C42" s="91" t="s">
        <v>610</v>
      </c>
      <c r="D42" s="91" t="s">
        <v>612</v>
      </c>
      <c r="E42" s="137" t="s">
        <v>602</v>
      </c>
      <c r="F42" s="4" t="s">
        <v>693</v>
      </c>
      <c r="G42" s="9" t="s">
        <v>694</v>
      </c>
      <c r="H42" s="78">
        <v>3</v>
      </c>
      <c r="I42" s="67"/>
      <c r="J42" s="123">
        <f t="shared" si="13"/>
        <v>0</v>
      </c>
    </row>
    <row r="43" spans="1:11" s="2" customFormat="1" ht="12.95" customHeight="1">
      <c r="A43" s="68" t="b">
        <f t="shared" si="12"/>
        <v>0</v>
      </c>
      <c r="B43" s="170" t="s">
        <v>629</v>
      </c>
      <c r="C43" s="91" t="s">
        <v>610</v>
      </c>
      <c r="D43" s="91" t="s">
        <v>612</v>
      </c>
      <c r="E43" s="91" t="s">
        <v>602</v>
      </c>
      <c r="F43" s="38" t="s">
        <v>464</v>
      </c>
      <c r="G43" s="33" t="s">
        <v>396</v>
      </c>
      <c r="H43" s="194">
        <v>3</v>
      </c>
      <c r="I43" s="62"/>
      <c r="J43" s="158">
        <f t="shared" si="13"/>
        <v>0</v>
      </c>
      <c r="K43" s="157"/>
    </row>
    <row r="44" spans="1:11" s="2" customFormat="1" ht="12.95" customHeight="1" thickBot="1">
      <c r="A44" s="237" t="b">
        <f t="shared" si="12"/>
        <v>0</v>
      </c>
      <c r="B44" s="238" t="s">
        <v>629</v>
      </c>
      <c r="C44" s="101" t="s">
        <v>610</v>
      </c>
      <c r="D44" s="101" t="s">
        <v>612</v>
      </c>
      <c r="E44" s="101" t="s">
        <v>602</v>
      </c>
      <c r="F44" s="32" t="s">
        <v>465</v>
      </c>
      <c r="G44" s="32" t="s">
        <v>397</v>
      </c>
      <c r="H44" s="11">
        <v>3</v>
      </c>
      <c r="I44" s="66"/>
      <c r="J44" s="234">
        <f t="shared" si="13"/>
        <v>0</v>
      </c>
      <c r="K44" s="157"/>
    </row>
    <row r="45" spans="1:11" s="2" customFormat="1" ht="12.95" customHeight="1">
      <c r="A45" s="68" t="b">
        <f t="shared" ref="A45:A46" si="14">IF(I45&gt;0,"OPS")</f>
        <v>0</v>
      </c>
      <c r="B45" s="170" t="s">
        <v>655</v>
      </c>
      <c r="C45" s="95" t="s">
        <v>610</v>
      </c>
      <c r="D45" s="95" t="s">
        <v>612</v>
      </c>
      <c r="E45" s="95" t="s">
        <v>602</v>
      </c>
      <c r="F45" s="33" t="s">
        <v>386</v>
      </c>
      <c r="G45" s="33" t="s">
        <v>387</v>
      </c>
      <c r="H45" s="194">
        <v>1.75</v>
      </c>
      <c r="I45" s="193"/>
      <c r="J45" s="161">
        <f t="shared" ref="J45:J46" si="15">SUM(I45*H45)</f>
        <v>0</v>
      </c>
      <c r="K45" s="157"/>
    </row>
    <row r="46" spans="1:11" s="2" customFormat="1" ht="12.95" customHeight="1">
      <c r="A46" s="68" t="b">
        <f t="shared" si="14"/>
        <v>0</v>
      </c>
      <c r="B46" s="170" t="s">
        <v>655</v>
      </c>
      <c r="C46" s="91" t="s">
        <v>610</v>
      </c>
      <c r="D46" s="91" t="s">
        <v>612</v>
      </c>
      <c r="E46" s="91" t="s">
        <v>602</v>
      </c>
      <c r="F46" s="4" t="s">
        <v>371</v>
      </c>
      <c r="G46" s="4" t="s">
        <v>372</v>
      </c>
      <c r="H46" s="78">
        <v>1.75</v>
      </c>
      <c r="I46" s="67"/>
      <c r="J46" s="161">
        <f t="shared" si="15"/>
        <v>0</v>
      </c>
      <c r="K46" s="157"/>
    </row>
    <row r="47" spans="1:11" s="2" customFormat="1" ht="12.95" customHeight="1">
      <c r="A47" s="68" t="b">
        <f t="shared" ref="A47:A48" si="16">IF(I47&gt;0,"OPS")</f>
        <v>0</v>
      </c>
      <c r="B47" s="170" t="s">
        <v>655</v>
      </c>
      <c r="C47" s="91" t="s">
        <v>610</v>
      </c>
      <c r="D47" s="91" t="s">
        <v>612</v>
      </c>
      <c r="E47" s="91" t="s">
        <v>602</v>
      </c>
      <c r="F47" s="4" t="s">
        <v>373</v>
      </c>
      <c r="G47" s="4" t="s">
        <v>374</v>
      </c>
      <c r="H47" s="78">
        <v>1.75</v>
      </c>
      <c r="I47" s="67"/>
      <c r="J47" s="161">
        <f t="shared" ref="J47:J48" si="17">SUM(I47*H47)</f>
        <v>0</v>
      </c>
      <c r="K47" s="157"/>
    </row>
    <row r="48" spans="1:11" s="2" customFormat="1" ht="12.95" customHeight="1" thickBot="1">
      <c r="A48" s="237" t="b">
        <f t="shared" si="16"/>
        <v>0</v>
      </c>
      <c r="B48" s="238" t="s">
        <v>655</v>
      </c>
      <c r="C48" s="101" t="s">
        <v>610</v>
      </c>
      <c r="D48" s="101" t="s">
        <v>612</v>
      </c>
      <c r="E48" s="101" t="s">
        <v>602</v>
      </c>
      <c r="F48" s="32" t="s">
        <v>388</v>
      </c>
      <c r="G48" s="32" t="s">
        <v>389</v>
      </c>
      <c r="H48" s="11">
        <v>1.75</v>
      </c>
      <c r="I48" s="66"/>
      <c r="J48" s="121">
        <f t="shared" si="17"/>
        <v>0</v>
      </c>
      <c r="K48" s="157"/>
    </row>
    <row r="49" spans="1:11" s="2" customFormat="1" ht="12.95" customHeight="1">
      <c r="A49" s="57" t="b">
        <f>IF(I49&gt;0,"OPS")</f>
        <v>0</v>
      </c>
      <c r="B49" s="170" t="s">
        <v>631</v>
      </c>
      <c r="C49" s="95" t="s">
        <v>610</v>
      </c>
      <c r="D49" s="95" t="s">
        <v>612</v>
      </c>
      <c r="E49" s="95" t="s">
        <v>601</v>
      </c>
      <c r="F49" s="33" t="s">
        <v>466</v>
      </c>
      <c r="G49" s="247" t="s">
        <v>684</v>
      </c>
      <c r="H49" s="194">
        <v>3.25</v>
      </c>
      <c r="I49" s="193"/>
      <c r="J49" s="161">
        <f t="shared" ref="J49:J55" si="18">SUM(I49*H49)</f>
        <v>0</v>
      </c>
      <c r="K49" s="157"/>
    </row>
    <row r="50" spans="1:11" s="2" customFormat="1" ht="12.95" customHeight="1">
      <c r="A50" s="76" t="b">
        <f>IF(I50&gt;0,"OPS")</f>
        <v>0</v>
      </c>
      <c r="B50" s="170" t="s">
        <v>631</v>
      </c>
      <c r="C50" s="91" t="s">
        <v>610</v>
      </c>
      <c r="D50" s="91" t="s">
        <v>612</v>
      </c>
      <c r="E50" s="91" t="s">
        <v>601</v>
      </c>
      <c r="F50" s="4" t="s">
        <v>467</v>
      </c>
      <c r="G50" s="165" t="s">
        <v>685</v>
      </c>
      <c r="H50" s="78">
        <v>3.25</v>
      </c>
      <c r="I50" s="67"/>
      <c r="J50" s="163">
        <f t="shared" si="18"/>
        <v>0</v>
      </c>
      <c r="K50" s="157"/>
    </row>
    <row r="51" spans="1:11" s="2" customFormat="1" ht="12.95" customHeight="1">
      <c r="A51" s="76" t="b">
        <f>IF(I51&gt;0,"OPS")</f>
        <v>0</v>
      </c>
      <c r="B51" s="170" t="s">
        <v>631</v>
      </c>
      <c r="C51" s="91" t="s">
        <v>610</v>
      </c>
      <c r="D51" s="91" t="s">
        <v>612</v>
      </c>
      <c r="E51" s="91" t="s">
        <v>601</v>
      </c>
      <c r="F51" s="4" t="s">
        <v>468</v>
      </c>
      <c r="G51" s="165" t="s">
        <v>686</v>
      </c>
      <c r="H51" s="78">
        <v>3.25</v>
      </c>
      <c r="I51" s="67"/>
      <c r="J51" s="161">
        <f t="shared" si="18"/>
        <v>0</v>
      </c>
      <c r="K51" s="157"/>
    </row>
    <row r="52" spans="1:11" s="2" customFormat="1" ht="12.95" customHeight="1">
      <c r="A52" s="76" t="b">
        <f t="shared" ref="A52:A55" si="19">IF(I52&gt;0,"OPS")</f>
        <v>0</v>
      </c>
      <c r="B52" s="170" t="s">
        <v>631</v>
      </c>
      <c r="C52" s="91" t="s">
        <v>610</v>
      </c>
      <c r="D52" s="91" t="s">
        <v>612</v>
      </c>
      <c r="E52" s="91" t="s">
        <v>601</v>
      </c>
      <c r="F52" s="4" t="s">
        <v>469</v>
      </c>
      <c r="G52" s="165" t="s">
        <v>687</v>
      </c>
      <c r="H52" s="78">
        <v>3.25</v>
      </c>
      <c r="I52" s="67"/>
      <c r="J52" s="161">
        <f t="shared" si="18"/>
        <v>0</v>
      </c>
      <c r="K52" s="157"/>
    </row>
    <row r="53" spans="1:11" s="2" customFormat="1" ht="12.95" customHeight="1">
      <c r="A53" s="76" t="b">
        <f t="shared" si="19"/>
        <v>0</v>
      </c>
      <c r="B53" s="170" t="s">
        <v>631</v>
      </c>
      <c r="C53" s="91" t="s">
        <v>610</v>
      </c>
      <c r="D53" s="91" t="s">
        <v>612</v>
      </c>
      <c r="E53" s="91" t="s">
        <v>601</v>
      </c>
      <c r="F53" s="4" t="s">
        <v>470</v>
      </c>
      <c r="G53" s="165" t="s">
        <v>688</v>
      </c>
      <c r="H53" s="78">
        <v>3.25</v>
      </c>
      <c r="I53" s="67"/>
      <c r="J53" s="161">
        <f t="shared" si="18"/>
        <v>0</v>
      </c>
      <c r="K53" s="157"/>
    </row>
    <row r="54" spans="1:11" s="2" customFormat="1" ht="12.95" customHeight="1">
      <c r="A54" s="76" t="b">
        <f t="shared" si="19"/>
        <v>0</v>
      </c>
      <c r="B54" s="170" t="s">
        <v>631</v>
      </c>
      <c r="C54" s="91" t="s">
        <v>610</v>
      </c>
      <c r="D54" s="91" t="s">
        <v>612</v>
      </c>
      <c r="E54" s="91" t="s">
        <v>601</v>
      </c>
      <c r="F54" s="4" t="s">
        <v>471</v>
      </c>
      <c r="G54" s="165" t="s">
        <v>689</v>
      </c>
      <c r="H54" s="78">
        <v>3.25</v>
      </c>
      <c r="I54" s="67"/>
      <c r="J54" s="161">
        <f t="shared" si="18"/>
        <v>0</v>
      </c>
      <c r="K54" s="157"/>
    </row>
    <row r="55" spans="1:11" s="2" customFormat="1" ht="12.95" customHeight="1">
      <c r="A55" s="76" t="b">
        <f t="shared" si="19"/>
        <v>0</v>
      </c>
      <c r="B55" s="170" t="s">
        <v>631</v>
      </c>
      <c r="C55" s="91" t="s">
        <v>611</v>
      </c>
      <c r="D55" s="91" t="s">
        <v>612</v>
      </c>
      <c r="E55" s="91" t="s">
        <v>601</v>
      </c>
      <c r="F55" s="4" t="s">
        <v>472</v>
      </c>
      <c r="G55" s="165" t="s">
        <v>690</v>
      </c>
      <c r="H55" s="78">
        <v>3.25</v>
      </c>
      <c r="I55" s="67"/>
      <c r="J55" s="161">
        <f t="shared" si="18"/>
        <v>0</v>
      </c>
      <c r="K55" s="157"/>
    </row>
    <row r="56" spans="1:11" s="2" customFormat="1" ht="12.95" customHeight="1" thickBot="1">
      <c r="A56" s="237" t="b">
        <f>IF(I56&gt;0,"OPS")</f>
        <v>0</v>
      </c>
      <c r="B56" s="238" t="s">
        <v>631</v>
      </c>
      <c r="C56" s="101" t="s">
        <v>611</v>
      </c>
      <c r="D56" s="101" t="s">
        <v>612</v>
      </c>
      <c r="E56" s="101" t="s">
        <v>601</v>
      </c>
      <c r="F56" s="32" t="s">
        <v>473</v>
      </c>
      <c r="G56" s="248" t="s">
        <v>691</v>
      </c>
      <c r="H56" s="11">
        <v>3.25</v>
      </c>
      <c r="I56" s="66"/>
      <c r="J56" s="121">
        <f>SUM(I56*H56)</f>
        <v>0</v>
      </c>
      <c r="K56" s="157"/>
    </row>
    <row r="57" spans="1:11" s="2" customFormat="1" ht="12.95" customHeight="1">
      <c r="A57" s="57" t="str">
        <f t="shared" ref="A57:A75" si="20">IF(I57&gt;0,"OPS","FALSE")</f>
        <v>FALSE</v>
      </c>
      <c r="B57" s="170" t="s">
        <v>257</v>
      </c>
      <c r="C57" s="95" t="s">
        <v>584</v>
      </c>
      <c r="D57" s="95" t="s">
        <v>309</v>
      </c>
      <c r="E57" s="95" t="s">
        <v>595</v>
      </c>
      <c r="F57" s="33">
        <v>1202</v>
      </c>
      <c r="G57" s="247" t="s">
        <v>351</v>
      </c>
      <c r="H57" s="194">
        <v>52.5</v>
      </c>
      <c r="I57" s="193"/>
      <c r="J57" s="161">
        <f t="shared" ref="J57:J75" si="21">I57*H57</f>
        <v>0</v>
      </c>
      <c r="K57" s="157"/>
    </row>
    <row r="58" spans="1:11" s="2" customFormat="1" ht="12.95" customHeight="1">
      <c r="A58" s="76" t="str">
        <f t="shared" si="20"/>
        <v>FALSE</v>
      </c>
      <c r="B58" s="172" t="s">
        <v>257</v>
      </c>
      <c r="C58" s="91" t="s">
        <v>584</v>
      </c>
      <c r="D58" s="91" t="s">
        <v>309</v>
      </c>
      <c r="E58" s="91" t="s">
        <v>595</v>
      </c>
      <c r="F58" s="4">
        <v>1207</v>
      </c>
      <c r="G58" s="165" t="s">
        <v>352</v>
      </c>
      <c r="H58" s="78">
        <v>52.5</v>
      </c>
      <c r="I58" s="67"/>
      <c r="J58" s="161">
        <f t="shared" si="21"/>
        <v>0</v>
      </c>
      <c r="K58" s="157"/>
    </row>
    <row r="59" spans="1:11" s="2" customFormat="1" ht="12.95" customHeight="1">
      <c r="A59" s="76" t="str">
        <f t="shared" si="20"/>
        <v>FALSE</v>
      </c>
      <c r="B59" s="172" t="s">
        <v>257</v>
      </c>
      <c r="C59" s="91" t="s">
        <v>584</v>
      </c>
      <c r="D59" s="91" t="s">
        <v>309</v>
      </c>
      <c r="E59" s="91" t="s">
        <v>595</v>
      </c>
      <c r="F59" s="4">
        <v>1209</v>
      </c>
      <c r="G59" s="165" t="s">
        <v>353</v>
      </c>
      <c r="H59" s="78">
        <v>52.5</v>
      </c>
      <c r="I59" s="67"/>
      <c r="J59" s="161">
        <f t="shared" si="21"/>
        <v>0</v>
      </c>
      <c r="K59" s="157"/>
    </row>
    <row r="60" spans="1:11" ht="12.95" customHeight="1">
      <c r="A60" s="26" t="str">
        <f t="shared" si="20"/>
        <v>FALSE</v>
      </c>
      <c r="B60" s="172" t="s">
        <v>257</v>
      </c>
      <c r="C60" s="91" t="s">
        <v>584</v>
      </c>
      <c r="D60" s="93" t="s">
        <v>309</v>
      </c>
      <c r="E60" s="93" t="s">
        <v>595</v>
      </c>
      <c r="F60" s="3">
        <v>1222</v>
      </c>
      <c r="G60" s="7" t="s">
        <v>354</v>
      </c>
      <c r="H60" s="8">
        <v>52.5</v>
      </c>
      <c r="I60" s="67"/>
      <c r="J60" s="163">
        <f t="shared" si="21"/>
        <v>0</v>
      </c>
      <c r="K60" s="159"/>
    </row>
    <row r="61" spans="1:11" ht="12.95" customHeight="1">
      <c r="A61" s="26" t="str">
        <f t="shared" si="20"/>
        <v>FALSE</v>
      </c>
      <c r="B61" s="172" t="s">
        <v>257</v>
      </c>
      <c r="C61" s="91" t="s">
        <v>584</v>
      </c>
      <c r="D61" s="93" t="s">
        <v>309</v>
      </c>
      <c r="E61" s="93" t="s">
        <v>595</v>
      </c>
      <c r="F61" s="3">
        <v>1266</v>
      </c>
      <c r="G61" s="7" t="s">
        <v>355</v>
      </c>
      <c r="H61" s="8">
        <v>52.5</v>
      </c>
      <c r="I61" s="67"/>
      <c r="J61" s="163">
        <f t="shared" si="21"/>
        <v>0</v>
      </c>
      <c r="K61" s="159"/>
    </row>
    <row r="62" spans="1:11" ht="12.95" customHeight="1">
      <c r="A62" s="26" t="str">
        <f t="shared" si="20"/>
        <v>FALSE</v>
      </c>
      <c r="B62" s="172" t="s">
        <v>257</v>
      </c>
      <c r="C62" s="91" t="s">
        <v>584</v>
      </c>
      <c r="D62" s="93" t="s">
        <v>309</v>
      </c>
      <c r="E62" s="93" t="s">
        <v>595</v>
      </c>
      <c r="F62" s="3">
        <v>1277</v>
      </c>
      <c r="G62" s="4" t="s">
        <v>356</v>
      </c>
      <c r="H62" s="8">
        <v>52.5</v>
      </c>
      <c r="I62" s="67"/>
      <c r="J62" s="163">
        <f t="shared" si="21"/>
        <v>0</v>
      </c>
      <c r="K62" s="159"/>
    </row>
    <row r="63" spans="1:11" ht="12.95" customHeight="1" thickBot="1">
      <c r="A63" s="221" t="str">
        <f t="shared" si="20"/>
        <v>FALSE</v>
      </c>
      <c r="B63" s="232" t="s">
        <v>257</v>
      </c>
      <c r="C63" s="101" t="s">
        <v>584</v>
      </c>
      <c r="D63" s="119" t="s">
        <v>309</v>
      </c>
      <c r="E63" s="119" t="s">
        <v>595</v>
      </c>
      <c r="F63" s="251">
        <v>1200</v>
      </c>
      <c r="G63" s="32" t="s">
        <v>357</v>
      </c>
      <c r="H63" s="233">
        <v>48.75</v>
      </c>
      <c r="I63" s="66"/>
      <c r="J63" s="121">
        <f t="shared" si="21"/>
        <v>0</v>
      </c>
      <c r="K63" s="159"/>
    </row>
    <row r="64" spans="1:11" ht="12.95" customHeight="1">
      <c r="A64" s="37" t="str">
        <f t="shared" si="20"/>
        <v>FALSE</v>
      </c>
      <c r="B64" s="171" t="s">
        <v>635</v>
      </c>
      <c r="C64" s="95" t="s">
        <v>584</v>
      </c>
      <c r="D64" s="108" t="s">
        <v>309</v>
      </c>
      <c r="E64" s="108" t="s">
        <v>509</v>
      </c>
      <c r="F64" s="249" t="s">
        <v>101</v>
      </c>
      <c r="G64" s="33" t="s">
        <v>179</v>
      </c>
      <c r="H64" s="250">
        <v>13.25</v>
      </c>
      <c r="I64" s="193"/>
      <c r="J64" s="161">
        <f t="shared" si="21"/>
        <v>0</v>
      </c>
      <c r="K64" s="159"/>
    </row>
    <row r="65" spans="1:11" ht="12.95" customHeight="1">
      <c r="A65" s="26" t="str">
        <f t="shared" si="20"/>
        <v>FALSE</v>
      </c>
      <c r="B65" s="171" t="s">
        <v>635</v>
      </c>
      <c r="C65" s="91" t="s">
        <v>584</v>
      </c>
      <c r="D65" s="93" t="s">
        <v>309</v>
      </c>
      <c r="E65" s="93" t="s">
        <v>509</v>
      </c>
      <c r="F65" s="3" t="s">
        <v>102</v>
      </c>
      <c r="G65" s="4" t="s">
        <v>180</v>
      </c>
      <c r="H65" s="8">
        <v>13.25</v>
      </c>
      <c r="I65" s="67"/>
      <c r="J65" s="163">
        <f t="shared" si="21"/>
        <v>0</v>
      </c>
      <c r="K65" s="159"/>
    </row>
    <row r="66" spans="1:11" ht="12.95" customHeight="1">
      <c r="A66" s="26" t="str">
        <f t="shared" si="20"/>
        <v>FALSE</v>
      </c>
      <c r="B66" s="171" t="s">
        <v>635</v>
      </c>
      <c r="C66" s="91" t="s">
        <v>584</v>
      </c>
      <c r="D66" s="93" t="s">
        <v>309</v>
      </c>
      <c r="E66" s="93" t="s">
        <v>509</v>
      </c>
      <c r="F66" s="3" t="s">
        <v>103</v>
      </c>
      <c r="G66" s="4" t="s">
        <v>181</v>
      </c>
      <c r="H66" s="8">
        <v>13.25</v>
      </c>
      <c r="I66" s="67"/>
      <c r="J66" s="163">
        <f t="shared" si="21"/>
        <v>0</v>
      </c>
      <c r="K66" s="159"/>
    </row>
    <row r="67" spans="1:11" ht="12.95" customHeight="1">
      <c r="A67" s="26" t="str">
        <f t="shared" si="20"/>
        <v>FALSE</v>
      </c>
      <c r="B67" s="171" t="s">
        <v>635</v>
      </c>
      <c r="C67" s="91" t="s">
        <v>584</v>
      </c>
      <c r="D67" s="93" t="s">
        <v>309</v>
      </c>
      <c r="E67" s="93" t="s">
        <v>509</v>
      </c>
      <c r="F67" s="3" t="s">
        <v>104</v>
      </c>
      <c r="G67" s="4" t="s">
        <v>182</v>
      </c>
      <c r="H67" s="8">
        <v>13.25</v>
      </c>
      <c r="I67" s="67"/>
      <c r="J67" s="163">
        <f t="shared" si="21"/>
        <v>0</v>
      </c>
      <c r="K67" s="159"/>
    </row>
    <row r="68" spans="1:11" ht="12.95" customHeight="1">
      <c r="A68" s="26" t="str">
        <f t="shared" si="20"/>
        <v>FALSE</v>
      </c>
      <c r="B68" s="171" t="s">
        <v>635</v>
      </c>
      <c r="C68" s="91" t="s">
        <v>584</v>
      </c>
      <c r="D68" s="93" t="s">
        <v>309</v>
      </c>
      <c r="E68" s="93" t="s">
        <v>509</v>
      </c>
      <c r="F68" s="3" t="s">
        <v>105</v>
      </c>
      <c r="G68" s="4" t="s">
        <v>183</v>
      </c>
      <c r="H68" s="8">
        <v>13.25</v>
      </c>
      <c r="I68" s="67"/>
      <c r="J68" s="163">
        <f t="shared" si="21"/>
        <v>0</v>
      </c>
      <c r="K68" s="159"/>
    </row>
    <row r="69" spans="1:11" ht="12.95" customHeight="1" thickBot="1">
      <c r="A69" s="221" t="str">
        <f t="shared" si="20"/>
        <v>FALSE</v>
      </c>
      <c r="B69" s="252" t="s">
        <v>635</v>
      </c>
      <c r="C69" s="101" t="s">
        <v>584</v>
      </c>
      <c r="D69" s="119" t="s">
        <v>309</v>
      </c>
      <c r="E69" s="119" t="s">
        <v>509</v>
      </c>
      <c r="F69" s="251" t="s">
        <v>106</v>
      </c>
      <c r="G69" s="32" t="s">
        <v>184</v>
      </c>
      <c r="H69" s="233">
        <v>13.25</v>
      </c>
      <c r="I69" s="66"/>
      <c r="J69" s="121">
        <f t="shared" si="21"/>
        <v>0</v>
      </c>
      <c r="K69" s="159"/>
    </row>
    <row r="70" spans="1:11" ht="12.95" customHeight="1">
      <c r="A70" s="37" t="str">
        <f t="shared" si="20"/>
        <v>FALSE</v>
      </c>
      <c r="B70" s="170" t="s">
        <v>636</v>
      </c>
      <c r="C70" s="95" t="s">
        <v>584</v>
      </c>
      <c r="D70" s="108" t="s">
        <v>309</v>
      </c>
      <c r="E70" s="108" t="s">
        <v>515</v>
      </c>
      <c r="F70" s="249" t="s">
        <v>260</v>
      </c>
      <c r="G70" s="33" t="s">
        <v>145</v>
      </c>
      <c r="H70" s="250">
        <v>4.5</v>
      </c>
      <c r="I70" s="193"/>
      <c r="J70" s="161">
        <f t="shared" si="21"/>
        <v>0</v>
      </c>
      <c r="K70" s="159"/>
    </row>
    <row r="71" spans="1:11" ht="12.95" customHeight="1">
      <c r="A71" s="26" t="str">
        <f t="shared" si="20"/>
        <v>FALSE</v>
      </c>
      <c r="B71" s="170" t="s">
        <v>636</v>
      </c>
      <c r="C71" s="91" t="s">
        <v>584</v>
      </c>
      <c r="D71" s="93" t="s">
        <v>309</v>
      </c>
      <c r="E71" s="93" t="s">
        <v>515</v>
      </c>
      <c r="F71" s="3" t="s">
        <v>262</v>
      </c>
      <c r="G71" s="4" t="s">
        <v>147</v>
      </c>
      <c r="H71" s="8">
        <v>4.5</v>
      </c>
      <c r="I71" s="67"/>
      <c r="J71" s="163">
        <f t="shared" si="21"/>
        <v>0</v>
      </c>
      <c r="K71" s="159"/>
    </row>
    <row r="72" spans="1:11" ht="12.95" customHeight="1">
      <c r="A72" s="26" t="str">
        <f t="shared" si="20"/>
        <v>FALSE</v>
      </c>
      <c r="B72" s="170" t="s">
        <v>636</v>
      </c>
      <c r="C72" s="91" t="s">
        <v>584</v>
      </c>
      <c r="D72" s="93" t="s">
        <v>309</v>
      </c>
      <c r="E72" s="93" t="s">
        <v>515</v>
      </c>
      <c r="F72" s="3" t="s">
        <v>263</v>
      </c>
      <c r="G72" s="4" t="s">
        <v>148</v>
      </c>
      <c r="H72" s="8">
        <v>4.5</v>
      </c>
      <c r="I72" s="67"/>
      <c r="J72" s="163">
        <f t="shared" si="21"/>
        <v>0</v>
      </c>
      <c r="K72" s="159"/>
    </row>
    <row r="73" spans="1:11" ht="12.95" customHeight="1">
      <c r="A73" s="26" t="str">
        <f t="shared" si="20"/>
        <v>FALSE</v>
      </c>
      <c r="B73" s="170" t="s">
        <v>636</v>
      </c>
      <c r="C73" s="91" t="s">
        <v>584</v>
      </c>
      <c r="D73" s="93" t="s">
        <v>309</v>
      </c>
      <c r="E73" s="93" t="s">
        <v>515</v>
      </c>
      <c r="F73" s="3" t="s">
        <v>265</v>
      </c>
      <c r="G73" s="4" t="s">
        <v>150</v>
      </c>
      <c r="H73" s="8">
        <v>4.5</v>
      </c>
      <c r="I73" s="67"/>
      <c r="J73" s="163">
        <f t="shared" si="21"/>
        <v>0</v>
      </c>
      <c r="K73" s="159"/>
    </row>
    <row r="74" spans="1:11" ht="12.95" customHeight="1">
      <c r="A74" s="26" t="str">
        <f t="shared" si="20"/>
        <v>FALSE</v>
      </c>
      <c r="B74" s="170" t="s">
        <v>636</v>
      </c>
      <c r="C74" s="91" t="s">
        <v>584</v>
      </c>
      <c r="D74" s="93" t="s">
        <v>309</v>
      </c>
      <c r="E74" s="93" t="s">
        <v>515</v>
      </c>
      <c r="F74" s="3" t="s">
        <v>268</v>
      </c>
      <c r="G74" s="4" t="s">
        <v>152</v>
      </c>
      <c r="H74" s="8">
        <v>4.5</v>
      </c>
      <c r="I74" s="67"/>
      <c r="J74" s="163">
        <f t="shared" si="21"/>
        <v>0</v>
      </c>
      <c r="K74" s="159"/>
    </row>
    <row r="75" spans="1:11" ht="12.95" customHeight="1">
      <c r="A75" s="26" t="str">
        <f t="shared" si="20"/>
        <v>FALSE</v>
      </c>
      <c r="B75" s="170" t="s">
        <v>636</v>
      </c>
      <c r="C75" s="91" t="s">
        <v>584</v>
      </c>
      <c r="D75" s="93" t="s">
        <v>309</v>
      </c>
      <c r="E75" s="93" t="s">
        <v>515</v>
      </c>
      <c r="F75" s="3" t="s">
        <v>269</v>
      </c>
      <c r="G75" s="4" t="s">
        <v>398</v>
      </c>
      <c r="H75" s="8">
        <v>4.5</v>
      </c>
      <c r="I75" s="67"/>
      <c r="J75" s="158">
        <f t="shared" si="21"/>
        <v>0</v>
      </c>
      <c r="K75" s="159"/>
    </row>
    <row r="76" spans="1:11" ht="12.95" customHeight="1">
      <c r="A76" s="131" t="str">
        <f>IF(I76&gt;0,"OPS","FALSE")</f>
        <v>FALSE</v>
      </c>
      <c r="B76" s="208" t="s">
        <v>636</v>
      </c>
      <c r="C76" s="96" t="s">
        <v>585</v>
      </c>
      <c r="D76" s="99" t="s">
        <v>309</v>
      </c>
      <c r="E76" s="142" t="s">
        <v>515</v>
      </c>
      <c r="F76" s="36" t="s">
        <v>273</v>
      </c>
      <c r="G76" s="34" t="s">
        <v>159</v>
      </c>
      <c r="H76" s="261">
        <v>4.5</v>
      </c>
      <c r="I76" s="23"/>
      <c r="J76" s="132">
        <f>I76*H76</f>
        <v>0</v>
      </c>
      <c r="K76" s="159"/>
    </row>
    <row r="77" spans="1:11" ht="12.95" customHeight="1">
      <c r="A77" s="106" t="str">
        <f>IF(I77&gt;0,"OPS","FALSE")</f>
        <v>FALSE</v>
      </c>
      <c r="B77" s="207" t="s">
        <v>636</v>
      </c>
      <c r="C77" s="91" t="s">
        <v>584</v>
      </c>
      <c r="D77" s="91" t="s">
        <v>309</v>
      </c>
      <c r="E77" s="137" t="s">
        <v>587</v>
      </c>
      <c r="F77" s="4" t="s">
        <v>345</v>
      </c>
      <c r="G77" s="77" t="s">
        <v>399</v>
      </c>
      <c r="H77" s="194">
        <v>16.5</v>
      </c>
      <c r="I77" s="67"/>
      <c r="J77" s="105">
        <f>I77*H77</f>
        <v>0</v>
      </c>
      <c r="K77" s="159"/>
    </row>
    <row r="78" spans="1:11" ht="12.95" customHeight="1" thickBot="1">
      <c r="A78" s="221" t="str">
        <f>IF(I78&gt;0,"OPS","FALSE")</f>
        <v>FALSE</v>
      </c>
      <c r="B78" s="238" t="s">
        <v>636</v>
      </c>
      <c r="C78" s="101" t="s">
        <v>585</v>
      </c>
      <c r="D78" s="119" t="s">
        <v>309</v>
      </c>
      <c r="E78" s="119" t="s">
        <v>587</v>
      </c>
      <c r="F78" s="251" t="s">
        <v>346</v>
      </c>
      <c r="G78" s="32" t="s">
        <v>400</v>
      </c>
      <c r="H78" s="233">
        <v>16.5</v>
      </c>
      <c r="I78" s="66"/>
      <c r="J78" s="234">
        <f>I78*H78</f>
        <v>0</v>
      </c>
      <c r="K78" s="159"/>
    </row>
    <row r="79" spans="1:11" ht="12.95" customHeight="1">
      <c r="A79" s="37" t="str">
        <f t="shared" ref="A79:A106" si="22">IF(I79&gt;0,"OPS","FALSE")</f>
        <v>FALSE</v>
      </c>
      <c r="B79" s="170" t="s">
        <v>637</v>
      </c>
      <c r="C79" s="95" t="s">
        <v>584</v>
      </c>
      <c r="D79" s="108" t="s">
        <v>309</v>
      </c>
      <c r="E79" s="108" t="s">
        <v>512</v>
      </c>
      <c r="F79" s="249" t="s">
        <v>107</v>
      </c>
      <c r="G79" s="33" t="s">
        <v>194</v>
      </c>
      <c r="H79" s="250">
        <v>11.75</v>
      </c>
      <c r="I79" s="193"/>
      <c r="J79" s="241">
        <f t="shared" ref="J79:J84" si="23">I79*H79</f>
        <v>0</v>
      </c>
      <c r="K79" s="159"/>
    </row>
    <row r="80" spans="1:11" ht="12.95" customHeight="1">
      <c r="A80" s="26" t="str">
        <f t="shared" si="22"/>
        <v>FALSE</v>
      </c>
      <c r="B80" s="170" t="s">
        <v>637</v>
      </c>
      <c r="C80" s="91" t="s">
        <v>584</v>
      </c>
      <c r="D80" s="93" t="s">
        <v>309</v>
      </c>
      <c r="E80" s="93" t="s">
        <v>512</v>
      </c>
      <c r="F80" s="3" t="s">
        <v>108</v>
      </c>
      <c r="G80" s="4" t="s">
        <v>193</v>
      </c>
      <c r="H80" s="8">
        <v>11.75</v>
      </c>
      <c r="I80" s="67"/>
      <c r="J80" s="158">
        <f t="shared" si="23"/>
        <v>0</v>
      </c>
      <c r="K80" s="159"/>
    </row>
    <row r="81" spans="1:11" ht="12.95" customHeight="1">
      <c r="A81" s="26" t="str">
        <f t="shared" si="22"/>
        <v>FALSE</v>
      </c>
      <c r="B81" s="170" t="s">
        <v>637</v>
      </c>
      <c r="C81" s="91" t="s">
        <v>584</v>
      </c>
      <c r="D81" s="93" t="s">
        <v>309</v>
      </c>
      <c r="E81" s="93" t="s">
        <v>512</v>
      </c>
      <c r="F81" s="3" t="s">
        <v>109</v>
      </c>
      <c r="G81" s="4" t="s">
        <v>192</v>
      </c>
      <c r="H81" s="8">
        <v>11.75</v>
      </c>
      <c r="I81" s="67"/>
      <c r="J81" s="158">
        <f t="shared" si="23"/>
        <v>0</v>
      </c>
      <c r="K81" s="159"/>
    </row>
    <row r="82" spans="1:11" ht="12.95" customHeight="1">
      <c r="A82" s="26" t="str">
        <f t="shared" si="22"/>
        <v>FALSE</v>
      </c>
      <c r="B82" s="170" t="s">
        <v>637</v>
      </c>
      <c r="C82" s="91" t="s">
        <v>584</v>
      </c>
      <c r="D82" s="93" t="s">
        <v>309</v>
      </c>
      <c r="E82" s="93" t="s">
        <v>512</v>
      </c>
      <c r="F82" s="3" t="s">
        <v>110</v>
      </c>
      <c r="G82" s="4" t="s">
        <v>191</v>
      </c>
      <c r="H82" s="8">
        <v>11.75</v>
      </c>
      <c r="I82" s="67"/>
      <c r="J82" s="158">
        <f t="shared" si="23"/>
        <v>0</v>
      </c>
      <c r="K82" s="159"/>
    </row>
    <row r="83" spans="1:11" ht="12.95" customHeight="1">
      <c r="A83" s="26" t="str">
        <f t="shared" si="22"/>
        <v>FALSE</v>
      </c>
      <c r="B83" s="170" t="s">
        <v>637</v>
      </c>
      <c r="C83" s="91" t="s">
        <v>584</v>
      </c>
      <c r="D83" s="93" t="s">
        <v>309</v>
      </c>
      <c r="E83" s="93" t="s">
        <v>512</v>
      </c>
      <c r="F83" s="3" t="s">
        <v>111</v>
      </c>
      <c r="G83" s="4" t="s">
        <v>190</v>
      </c>
      <c r="H83" s="8">
        <v>11.75</v>
      </c>
      <c r="I83" s="67"/>
      <c r="J83" s="158">
        <f t="shared" si="23"/>
        <v>0</v>
      </c>
      <c r="K83" s="159"/>
    </row>
    <row r="84" spans="1:11" ht="12.95" customHeight="1">
      <c r="A84" s="26" t="str">
        <f t="shared" si="22"/>
        <v>FALSE</v>
      </c>
      <c r="B84" s="170" t="s">
        <v>637</v>
      </c>
      <c r="C84" s="91" t="s">
        <v>584</v>
      </c>
      <c r="D84" s="93" t="s">
        <v>309</v>
      </c>
      <c r="E84" s="93" t="s">
        <v>512</v>
      </c>
      <c r="F84" s="3" t="s">
        <v>112</v>
      </c>
      <c r="G84" s="4" t="s">
        <v>189</v>
      </c>
      <c r="H84" s="8">
        <v>11.75</v>
      </c>
      <c r="I84" s="67"/>
      <c r="J84" s="158">
        <f t="shared" si="23"/>
        <v>0</v>
      </c>
      <c r="K84" s="159"/>
    </row>
    <row r="85" spans="1:11" ht="12.95" customHeight="1" thickBot="1">
      <c r="A85" s="221" t="str">
        <f t="shared" si="22"/>
        <v>FALSE</v>
      </c>
      <c r="B85" s="238" t="s">
        <v>637</v>
      </c>
      <c r="C85" s="101" t="s">
        <v>585</v>
      </c>
      <c r="D85" s="119" t="s">
        <v>309</v>
      </c>
      <c r="E85" s="119" t="s">
        <v>512</v>
      </c>
      <c r="F85" s="251" t="s">
        <v>205</v>
      </c>
      <c r="G85" s="32" t="s">
        <v>206</v>
      </c>
      <c r="H85" s="233">
        <v>11.75</v>
      </c>
      <c r="I85" s="66"/>
      <c r="J85" s="234">
        <f>I85*H85</f>
        <v>0</v>
      </c>
      <c r="K85" s="159"/>
    </row>
    <row r="86" spans="1:11" ht="12.95" customHeight="1">
      <c r="A86" s="37" t="str">
        <f t="shared" si="22"/>
        <v>FALSE</v>
      </c>
      <c r="B86" s="170" t="s">
        <v>638</v>
      </c>
      <c r="C86" s="95" t="s">
        <v>584</v>
      </c>
      <c r="D86" s="108" t="s">
        <v>309</v>
      </c>
      <c r="E86" s="108" t="s">
        <v>511</v>
      </c>
      <c r="F86" s="249" t="s">
        <v>113</v>
      </c>
      <c r="G86" s="33" t="s">
        <v>208</v>
      </c>
      <c r="H86" s="250">
        <v>12.25</v>
      </c>
      <c r="I86" s="193"/>
      <c r="J86" s="241">
        <f t="shared" ref="J86:J106" si="24">I86*H86</f>
        <v>0</v>
      </c>
      <c r="K86" s="159"/>
    </row>
    <row r="87" spans="1:11" ht="12.95" customHeight="1">
      <c r="A87" s="26" t="str">
        <f t="shared" si="22"/>
        <v>FALSE</v>
      </c>
      <c r="B87" s="170" t="s">
        <v>638</v>
      </c>
      <c r="C87" s="91" t="s">
        <v>584</v>
      </c>
      <c r="D87" s="93" t="s">
        <v>309</v>
      </c>
      <c r="E87" s="93" t="s">
        <v>511</v>
      </c>
      <c r="F87" s="3" t="s">
        <v>114</v>
      </c>
      <c r="G87" s="4" t="s">
        <v>209</v>
      </c>
      <c r="H87" s="8">
        <v>12.25</v>
      </c>
      <c r="I87" s="67"/>
      <c r="J87" s="158">
        <f t="shared" si="24"/>
        <v>0</v>
      </c>
      <c r="K87" s="159"/>
    </row>
    <row r="88" spans="1:11" ht="12.95" customHeight="1">
      <c r="A88" s="26" t="str">
        <f t="shared" si="22"/>
        <v>FALSE</v>
      </c>
      <c r="B88" s="170" t="s">
        <v>638</v>
      </c>
      <c r="C88" s="91" t="s">
        <v>584</v>
      </c>
      <c r="D88" s="93" t="s">
        <v>309</v>
      </c>
      <c r="E88" s="93" t="s">
        <v>511</v>
      </c>
      <c r="F88" s="3" t="s">
        <v>115</v>
      </c>
      <c r="G88" s="4" t="s">
        <v>210</v>
      </c>
      <c r="H88" s="8">
        <v>12.25</v>
      </c>
      <c r="I88" s="67"/>
      <c r="J88" s="158">
        <f t="shared" si="24"/>
        <v>0</v>
      </c>
      <c r="K88" s="159"/>
    </row>
    <row r="89" spans="1:11" ht="12.95" customHeight="1">
      <c r="A89" s="26" t="str">
        <f t="shared" si="22"/>
        <v>FALSE</v>
      </c>
      <c r="B89" s="170" t="s">
        <v>638</v>
      </c>
      <c r="C89" s="91" t="s">
        <v>584</v>
      </c>
      <c r="D89" s="93" t="s">
        <v>309</v>
      </c>
      <c r="E89" s="93" t="s">
        <v>511</v>
      </c>
      <c r="F89" s="3" t="s">
        <v>116</v>
      </c>
      <c r="G89" s="4" t="s">
        <v>211</v>
      </c>
      <c r="H89" s="8">
        <v>12.25</v>
      </c>
      <c r="I89" s="67"/>
      <c r="J89" s="158">
        <f t="shared" si="24"/>
        <v>0</v>
      </c>
      <c r="K89" s="159"/>
    </row>
    <row r="90" spans="1:11" ht="12.95" customHeight="1">
      <c r="A90" s="26" t="str">
        <f t="shared" si="22"/>
        <v>FALSE</v>
      </c>
      <c r="B90" s="170" t="s">
        <v>638</v>
      </c>
      <c r="C90" s="91" t="s">
        <v>584</v>
      </c>
      <c r="D90" s="93" t="s">
        <v>309</v>
      </c>
      <c r="E90" s="93" t="s">
        <v>511</v>
      </c>
      <c r="F90" s="3" t="s">
        <v>117</v>
      </c>
      <c r="G90" s="4" t="s">
        <v>212</v>
      </c>
      <c r="H90" s="8">
        <v>12.25</v>
      </c>
      <c r="I90" s="67"/>
      <c r="J90" s="158">
        <f t="shared" si="24"/>
        <v>0</v>
      </c>
      <c r="K90" s="159"/>
    </row>
    <row r="91" spans="1:11" ht="12.95" customHeight="1">
      <c r="A91" s="26" t="str">
        <f t="shared" si="22"/>
        <v>FALSE</v>
      </c>
      <c r="B91" s="170" t="s">
        <v>638</v>
      </c>
      <c r="C91" s="91" t="s">
        <v>584</v>
      </c>
      <c r="D91" s="93" t="s">
        <v>309</v>
      </c>
      <c r="E91" s="93" t="s">
        <v>511</v>
      </c>
      <c r="F91" s="3" t="s">
        <v>118</v>
      </c>
      <c r="G91" s="4" t="s">
        <v>213</v>
      </c>
      <c r="H91" s="8">
        <v>12.25</v>
      </c>
      <c r="I91" s="67"/>
      <c r="J91" s="158">
        <f t="shared" si="24"/>
        <v>0</v>
      </c>
      <c r="K91" s="159"/>
    </row>
    <row r="92" spans="1:11" ht="12.95" customHeight="1" thickBot="1">
      <c r="A92" s="221" t="str">
        <f t="shared" si="22"/>
        <v>FALSE</v>
      </c>
      <c r="B92" s="253" t="s">
        <v>638</v>
      </c>
      <c r="C92" s="101" t="s">
        <v>585</v>
      </c>
      <c r="D92" s="119" t="s">
        <v>309</v>
      </c>
      <c r="E92" s="119" t="s">
        <v>511</v>
      </c>
      <c r="F92" s="251" t="s">
        <v>207</v>
      </c>
      <c r="G92" s="32" t="s">
        <v>214</v>
      </c>
      <c r="H92" s="233">
        <v>12.25</v>
      </c>
      <c r="I92" s="66"/>
      <c r="J92" s="234">
        <f t="shared" si="24"/>
        <v>0</v>
      </c>
      <c r="K92" s="159"/>
    </row>
    <row r="93" spans="1:11" ht="12.95" customHeight="1">
      <c r="A93" s="37" t="str">
        <f t="shared" si="22"/>
        <v>FALSE</v>
      </c>
      <c r="B93" s="170" t="s">
        <v>639</v>
      </c>
      <c r="C93" s="95" t="s">
        <v>584</v>
      </c>
      <c r="D93" s="108" t="s">
        <v>309</v>
      </c>
      <c r="E93" s="108" t="s">
        <v>510</v>
      </c>
      <c r="F93" s="249" t="s">
        <v>119</v>
      </c>
      <c r="G93" s="33" t="s">
        <v>216</v>
      </c>
      <c r="H93" s="250">
        <v>10.75</v>
      </c>
      <c r="I93" s="193"/>
      <c r="J93" s="241">
        <f t="shared" si="24"/>
        <v>0</v>
      </c>
      <c r="K93" s="159"/>
    </row>
    <row r="94" spans="1:11" ht="12.95" customHeight="1">
      <c r="A94" s="26" t="str">
        <f t="shared" si="22"/>
        <v>FALSE</v>
      </c>
      <c r="B94" s="170" t="s">
        <v>639</v>
      </c>
      <c r="C94" s="91" t="s">
        <v>584</v>
      </c>
      <c r="D94" s="93" t="s">
        <v>309</v>
      </c>
      <c r="E94" s="93" t="s">
        <v>510</v>
      </c>
      <c r="F94" s="3" t="s">
        <v>120</v>
      </c>
      <c r="G94" s="4" t="s">
        <v>217</v>
      </c>
      <c r="H94" s="8">
        <v>10.75</v>
      </c>
      <c r="I94" s="67"/>
      <c r="J94" s="158">
        <f t="shared" si="24"/>
        <v>0</v>
      </c>
      <c r="K94" s="159"/>
    </row>
    <row r="95" spans="1:11" ht="12.95" customHeight="1">
      <c r="A95" s="26" t="str">
        <f t="shared" si="22"/>
        <v>FALSE</v>
      </c>
      <c r="B95" s="170" t="s">
        <v>639</v>
      </c>
      <c r="C95" s="91" t="s">
        <v>584</v>
      </c>
      <c r="D95" s="93" t="s">
        <v>309</v>
      </c>
      <c r="E95" s="93" t="s">
        <v>510</v>
      </c>
      <c r="F95" s="3" t="s">
        <v>121</v>
      </c>
      <c r="G95" s="4" t="s">
        <v>218</v>
      </c>
      <c r="H95" s="8">
        <v>10.75</v>
      </c>
      <c r="I95" s="67"/>
      <c r="J95" s="158">
        <f t="shared" si="24"/>
        <v>0</v>
      </c>
      <c r="K95" s="159"/>
    </row>
    <row r="96" spans="1:11" ht="12.95" customHeight="1">
      <c r="A96" s="26" t="str">
        <f t="shared" si="22"/>
        <v>FALSE</v>
      </c>
      <c r="B96" s="170" t="s">
        <v>639</v>
      </c>
      <c r="C96" s="91" t="s">
        <v>584</v>
      </c>
      <c r="D96" s="93" t="s">
        <v>309</v>
      </c>
      <c r="E96" s="93" t="s">
        <v>510</v>
      </c>
      <c r="F96" s="3" t="s">
        <v>122</v>
      </c>
      <c r="G96" s="4" t="s">
        <v>219</v>
      </c>
      <c r="H96" s="8">
        <v>10.75</v>
      </c>
      <c r="I96" s="67"/>
      <c r="J96" s="158">
        <f t="shared" si="24"/>
        <v>0</v>
      </c>
      <c r="K96" s="159"/>
    </row>
    <row r="97" spans="1:11" ht="12.95" customHeight="1">
      <c r="A97" s="26" t="str">
        <f t="shared" si="22"/>
        <v>FALSE</v>
      </c>
      <c r="B97" s="170" t="s">
        <v>639</v>
      </c>
      <c r="C97" s="91" t="s">
        <v>584</v>
      </c>
      <c r="D97" s="93" t="s">
        <v>309</v>
      </c>
      <c r="E97" s="93" t="s">
        <v>510</v>
      </c>
      <c r="F97" s="3" t="s">
        <v>123</v>
      </c>
      <c r="G97" s="4" t="s">
        <v>220</v>
      </c>
      <c r="H97" s="8">
        <v>10.75</v>
      </c>
      <c r="I97" s="67"/>
      <c r="J97" s="158">
        <f t="shared" si="24"/>
        <v>0</v>
      </c>
      <c r="K97" s="159"/>
    </row>
    <row r="98" spans="1:11" ht="12.95" customHeight="1">
      <c r="A98" s="26" t="str">
        <f t="shared" si="22"/>
        <v>FALSE</v>
      </c>
      <c r="B98" s="170" t="s">
        <v>639</v>
      </c>
      <c r="C98" s="91" t="s">
        <v>584</v>
      </c>
      <c r="D98" s="93" t="s">
        <v>309</v>
      </c>
      <c r="E98" s="93" t="s">
        <v>510</v>
      </c>
      <c r="F98" s="3" t="s">
        <v>124</v>
      </c>
      <c r="G98" s="4" t="s">
        <v>221</v>
      </c>
      <c r="H98" s="8">
        <v>10.75</v>
      </c>
      <c r="I98" s="67"/>
      <c r="J98" s="158">
        <f t="shared" si="24"/>
        <v>0</v>
      </c>
      <c r="K98" s="159"/>
    </row>
    <row r="99" spans="1:11" ht="12.95" customHeight="1" thickBot="1">
      <c r="A99" s="221" t="str">
        <f t="shared" si="22"/>
        <v>FALSE</v>
      </c>
      <c r="B99" s="238" t="s">
        <v>639</v>
      </c>
      <c r="C99" s="101" t="s">
        <v>585</v>
      </c>
      <c r="D99" s="119" t="s">
        <v>309</v>
      </c>
      <c r="E99" s="119" t="s">
        <v>510</v>
      </c>
      <c r="F99" s="251" t="s">
        <v>215</v>
      </c>
      <c r="G99" s="32" t="s">
        <v>222</v>
      </c>
      <c r="H99" s="233">
        <v>10.75</v>
      </c>
      <c r="I99" s="66"/>
      <c r="J99" s="234">
        <f t="shared" si="24"/>
        <v>0</v>
      </c>
      <c r="K99" s="159"/>
    </row>
    <row r="100" spans="1:11" ht="12.95" customHeight="1">
      <c r="A100" s="37" t="str">
        <f t="shared" si="22"/>
        <v>FALSE</v>
      </c>
      <c r="B100" s="170" t="s">
        <v>640</v>
      </c>
      <c r="C100" s="95" t="s">
        <v>584</v>
      </c>
      <c r="D100" s="108" t="s">
        <v>309</v>
      </c>
      <c r="E100" s="108" t="s">
        <v>514</v>
      </c>
      <c r="F100" s="249">
        <v>202</v>
      </c>
      <c r="G100" s="33" t="s">
        <v>53</v>
      </c>
      <c r="H100" s="250">
        <v>20.5</v>
      </c>
      <c r="I100" s="193"/>
      <c r="J100" s="241">
        <f t="shared" si="24"/>
        <v>0</v>
      </c>
      <c r="K100" s="159"/>
    </row>
    <row r="101" spans="1:11" ht="12.95" customHeight="1">
      <c r="A101" s="26" t="str">
        <f t="shared" si="22"/>
        <v>FALSE</v>
      </c>
      <c r="B101" s="170" t="s">
        <v>640</v>
      </c>
      <c r="C101" s="91" t="s">
        <v>584</v>
      </c>
      <c r="D101" s="93" t="s">
        <v>309</v>
      </c>
      <c r="E101" s="93" t="s">
        <v>514</v>
      </c>
      <c r="F101" s="3">
        <v>207</v>
      </c>
      <c r="G101" s="4" t="s">
        <v>55</v>
      </c>
      <c r="H101" s="8">
        <v>20.5</v>
      </c>
      <c r="I101" s="67"/>
      <c r="J101" s="158">
        <f t="shared" si="24"/>
        <v>0</v>
      </c>
      <c r="K101" s="159"/>
    </row>
    <row r="102" spans="1:11" ht="12.95" customHeight="1">
      <c r="A102" s="26" t="str">
        <f t="shared" si="22"/>
        <v>FALSE</v>
      </c>
      <c r="B102" s="170" t="s">
        <v>640</v>
      </c>
      <c r="C102" s="91" t="s">
        <v>584</v>
      </c>
      <c r="D102" s="93" t="s">
        <v>309</v>
      </c>
      <c r="E102" s="93" t="s">
        <v>514</v>
      </c>
      <c r="F102" s="3">
        <v>209</v>
      </c>
      <c r="G102" s="4" t="s">
        <v>56</v>
      </c>
      <c r="H102" s="8">
        <v>20.5</v>
      </c>
      <c r="I102" s="67"/>
      <c r="J102" s="158">
        <f t="shared" si="24"/>
        <v>0</v>
      </c>
      <c r="K102" s="159"/>
    </row>
    <row r="103" spans="1:11" ht="12.95" customHeight="1">
      <c r="A103" s="26" t="str">
        <f t="shared" si="22"/>
        <v>FALSE</v>
      </c>
      <c r="B103" s="170" t="s">
        <v>640</v>
      </c>
      <c r="C103" s="91" t="s">
        <v>584</v>
      </c>
      <c r="D103" s="93" t="s">
        <v>309</v>
      </c>
      <c r="E103" s="93" t="s">
        <v>514</v>
      </c>
      <c r="F103" s="3">
        <v>222</v>
      </c>
      <c r="G103" s="4" t="s">
        <v>58</v>
      </c>
      <c r="H103" s="8">
        <v>20.5</v>
      </c>
      <c r="I103" s="67"/>
      <c r="J103" s="158">
        <f t="shared" si="24"/>
        <v>0</v>
      </c>
      <c r="K103" s="159"/>
    </row>
    <row r="104" spans="1:11" ht="12.95" customHeight="1">
      <c r="A104" s="26" t="str">
        <f t="shared" si="22"/>
        <v>FALSE</v>
      </c>
      <c r="B104" s="170" t="s">
        <v>640</v>
      </c>
      <c r="C104" s="91" t="s">
        <v>584</v>
      </c>
      <c r="D104" s="93" t="s">
        <v>309</v>
      </c>
      <c r="E104" s="93" t="s">
        <v>514</v>
      </c>
      <c r="F104" s="3">
        <v>266</v>
      </c>
      <c r="G104" s="4" t="s">
        <v>223</v>
      </c>
      <c r="H104" s="8">
        <v>20.5</v>
      </c>
      <c r="I104" s="67"/>
      <c r="J104" s="158">
        <f t="shared" si="24"/>
        <v>0</v>
      </c>
      <c r="K104" s="159"/>
    </row>
    <row r="105" spans="1:11" ht="12.95" customHeight="1">
      <c r="A105" s="26" t="str">
        <f t="shared" si="22"/>
        <v>FALSE</v>
      </c>
      <c r="B105" s="170" t="s">
        <v>640</v>
      </c>
      <c r="C105" s="91" t="s">
        <v>584</v>
      </c>
      <c r="D105" s="93" t="s">
        <v>309</v>
      </c>
      <c r="E105" s="93" t="s">
        <v>514</v>
      </c>
      <c r="F105" s="3">
        <v>277</v>
      </c>
      <c r="G105" s="4" t="s">
        <v>61</v>
      </c>
      <c r="H105" s="8">
        <v>20.5</v>
      </c>
      <c r="I105" s="67"/>
      <c r="J105" s="158">
        <f t="shared" si="24"/>
        <v>0</v>
      </c>
      <c r="K105" s="159"/>
    </row>
    <row r="106" spans="1:11" ht="12.95" customHeight="1" thickBot="1">
      <c r="A106" s="221" t="str">
        <f t="shared" si="22"/>
        <v>FALSE</v>
      </c>
      <c r="B106" s="238" t="s">
        <v>640</v>
      </c>
      <c r="C106" s="101" t="s">
        <v>585</v>
      </c>
      <c r="D106" s="119" t="s">
        <v>309</v>
      </c>
      <c r="E106" s="119" t="s">
        <v>514</v>
      </c>
      <c r="F106" s="251">
        <v>200</v>
      </c>
      <c r="G106" s="32" t="s">
        <v>154</v>
      </c>
      <c r="H106" s="233">
        <v>20.5</v>
      </c>
      <c r="I106" s="66"/>
      <c r="J106" s="234">
        <f t="shared" si="24"/>
        <v>0</v>
      </c>
      <c r="K106" s="159"/>
    </row>
    <row r="107" spans="1:11" ht="12.95" customHeight="1">
      <c r="A107" s="113" t="str">
        <f t="shared" ref="A107:A113" si="25">IF(I107&gt;0,"OPS","FALSE")</f>
        <v>FALSE</v>
      </c>
      <c r="B107" s="305" t="s">
        <v>285</v>
      </c>
      <c r="C107" s="103" t="s">
        <v>590</v>
      </c>
      <c r="D107" s="114" t="s">
        <v>344</v>
      </c>
      <c r="E107" s="114" t="s">
        <v>588</v>
      </c>
      <c r="F107" s="51" t="s">
        <v>125</v>
      </c>
      <c r="G107" s="124" t="s">
        <v>126</v>
      </c>
      <c r="H107" s="53">
        <v>5.5</v>
      </c>
      <c r="I107" s="54"/>
      <c r="J107" s="306">
        <f t="shared" ref="J107:J113" si="26">I107*H107</f>
        <v>0</v>
      </c>
      <c r="K107" s="159"/>
    </row>
    <row r="108" spans="1:11" ht="12.95" customHeight="1">
      <c r="A108" s="117" t="str">
        <f>IF(I108&gt;0,"OPS","FALSE")</f>
        <v>FALSE</v>
      </c>
      <c r="B108" s="172" t="s">
        <v>285</v>
      </c>
      <c r="C108" s="91" t="s">
        <v>590</v>
      </c>
      <c r="D108" s="93" t="s">
        <v>344</v>
      </c>
      <c r="E108" s="93" t="s">
        <v>593</v>
      </c>
      <c r="F108" s="6">
        <v>11350</v>
      </c>
      <c r="G108" s="4" t="s">
        <v>305</v>
      </c>
      <c r="H108" s="8">
        <v>50</v>
      </c>
      <c r="I108" s="67"/>
      <c r="J108" s="123">
        <f>I108*H108</f>
        <v>0</v>
      </c>
      <c r="K108" s="159"/>
    </row>
    <row r="109" spans="1:11" ht="12.95" customHeight="1">
      <c r="A109" s="117" t="str">
        <f>IF(I109&gt;0,"OPS","FALSE")</f>
        <v>FALSE</v>
      </c>
      <c r="B109" s="172" t="s">
        <v>285</v>
      </c>
      <c r="C109" s="91" t="s">
        <v>590</v>
      </c>
      <c r="D109" s="93" t="s">
        <v>344</v>
      </c>
      <c r="E109" s="93" t="s">
        <v>593</v>
      </c>
      <c r="F109" s="6">
        <v>11300</v>
      </c>
      <c r="G109" s="4" t="s">
        <v>225</v>
      </c>
      <c r="H109" s="8">
        <v>73.5</v>
      </c>
      <c r="I109" s="67"/>
      <c r="J109" s="123">
        <f>I109*H109</f>
        <v>0</v>
      </c>
      <c r="K109" s="159"/>
    </row>
    <row r="110" spans="1:11" ht="12.95" customHeight="1">
      <c r="A110" s="117" t="str">
        <f t="shared" ref="A110" si="27">IF(I110&gt;0,"OPS","FALSE")</f>
        <v>FALSE</v>
      </c>
      <c r="B110" s="172" t="s">
        <v>285</v>
      </c>
      <c r="C110" s="91" t="s">
        <v>590</v>
      </c>
      <c r="D110" s="93" t="s">
        <v>578</v>
      </c>
      <c r="E110" s="93" t="s">
        <v>593</v>
      </c>
      <c r="F110" s="6" t="s">
        <v>259</v>
      </c>
      <c r="G110" s="4" t="s">
        <v>127</v>
      </c>
      <c r="H110" s="8">
        <v>14.5</v>
      </c>
      <c r="I110" s="67"/>
      <c r="J110" s="105">
        <f t="shared" ref="J110" si="28">I110*H110</f>
        <v>0</v>
      </c>
      <c r="K110" s="159"/>
    </row>
    <row r="111" spans="1:11" ht="12.95" customHeight="1">
      <c r="A111" s="117" t="str">
        <f t="shared" si="25"/>
        <v>FALSE</v>
      </c>
      <c r="B111" s="172" t="s">
        <v>285</v>
      </c>
      <c r="C111" s="91" t="s">
        <v>584</v>
      </c>
      <c r="D111" s="93" t="s">
        <v>309</v>
      </c>
      <c r="E111" s="93" t="s">
        <v>588</v>
      </c>
      <c r="F111" s="6" t="s">
        <v>128</v>
      </c>
      <c r="G111" s="4" t="s">
        <v>129</v>
      </c>
      <c r="H111" s="8">
        <v>5.5</v>
      </c>
      <c r="I111" s="67"/>
      <c r="J111" s="167">
        <f t="shared" si="26"/>
        <v>0</v>
      </c>
      <c r="K111" s="159"/>
    </row>
    <row r="112" spans="1:11" ht="12.95" customHeight="1">
      <c r="A112" s="117" t="str">
        <f t="shared" si="25"/>
        <v>FALSE</v>
      </c>
      <c r="B112" s="172" t="s">
        <v>285</v>
      </c>
      <c r="C112" s="91" t="s">
        <v>584</v>
      </c>
      <c r="D112" s="93" t="s">
        <v>224</v>
      </c>
      <c r="E112" s="93" t="s">
        <v>588</v>
      </c>
      <c r="F112" s="225" t="s">
        <v>385</v>
      </c>
      <c r="G112" s="4" t="s">
        <v>134</v>
      </c>
      <c r="H112" s="8">
        <v>5.5</v>
      </c>
      <c r="I112" s="67"/>
      <c r="J112" s="123">
        <f t="shared" si="26"/>
        <v>0</v>
      </c>
      <c r="K112" s="159"/>
    </row>
    <row r="113" spans="1:11" ht="12.95" customHeight="1">
      <c r="A113" s="117" t="str">
        <f t="shared" si="25"/>
        <v>FALSE</v>
      </c>
      <c r="B113" s="172" t="s">
        <v>285</v>
      </c>
      <c r="C113" s="97" t="s">
        <v>592</v>
      </c>
      <c r="D113" s="108" t="s">
        <v>224</v>
      </c>
      <c r="E113" s="108" t="s">
        <v>599</v>
      </c>
      <c r="F113" s="225" t="s">
        <v>135</v>
      </c>
      <c r="G113" s="4" t="s">
        <v>626</v>
      </c>
      <c r="H113" s="8">
        <v>0.35</v>
      </c>
      <c r="I113" s="67"/>
      <c r="J113" s="105">
        <f t="shared" si="26"/>
        <v>0</v>
      </c>
      <c r="K113" s="159"/>
    </row>
    <row r="114" spans="1:11" ht="12.95" customHeight="1">
      <c r="A114" s="307" t="b">
        <f>IF(I114&gt;0,"OPS")</f>
        <v>0</v>
      </c>
      <c r="B114" s="172" t="s">
        <v>285</v>
      </c>
      <c r="C114" s="195" t="s">
        <v>584</v>
      </c>
      <c r="D114" s="95" t="s">
        <v>224</v>
      </c>
      <c r="E114" s="108" t="s">
        <v>599</v>
      </c>
      <c r="F114" s="155" t="s">
        <v>287</v>
      </c>
      <c r="G114" s="155" t="s">
        <v>288</v>
      </c>
      <c r="H114" s="81">
        <v>5.5</v>
      </c>
      <c r="I114" s="39"/>
      <c r="J114" s="263">
        <f>SUM(I114*H114)</f>
        <v>0</v>
      </c>
      <c r="K114" s="159"/>
    </row>
    <row r="115" spans="1:11" ht="12.95" customHeight="1" thickBot="1">
      <c r="A115" s="118" t="b">
        <f>IF(I115&gt;0,"OPS")</f>
        <v>0</v>
      </c>
      <c r="B115" s="232" t="s">
        <v>285</v>
      </c>
      <c r="C115" s="101" t="s">
        <v>590</v>
      </c>
      <c r="D115" s="101" t="s">
        <v>224</v>
      </c>
      <c r="E115" s="119" t="s">
        <v>599</v>
      </c>
      <c r="F115" s="24" t="s">
        <v>376</v>
      </c>
      <c r="G115" s="32" t="s">
        <v>358</v>
      </c>
      <c r="H115" s="233">
        <v>0.75</v>
      </c>
      <c r="I115" s="66"/>
      <c r="J115" s="234">
        <f>SUM(I115*H115)</f>
        <v>0</v>
      </c>
      <c r="K115" s="159"/>
    </row>
    <row r="116" spans="1:11" ht="12.95" customHeight="1" thickBot="1">
      <c r="A116" s="293"/>
      <c r="B116" s="2"/>
      <c r="C116" s="2"/>
      <c r="D116" s="2"/>
      <c r="E116" s="2"/>
      <c r="F116" s="2"/>
      <c r="G116" s="2"/>
      <c r="H116" s="422" t="s">
        <v>286</v>
      </c>
      <c r="I116" s="423"/>
      <c r="J116" s="313">
        <f>SUM(J12:J115)</f>
        <v>0</v>
      </c>
      <c r="K116" s="160"/>
    </row>
    <row r="117" spans="1:11" ht="13.5" thickBot="1">
      <c r="B117" s="290" t="s">
        <v>607</v>
      </c>
      <c r="C117" s="291"/>
      <c r="D117" s="291"/>
      <c r="E117" s="291"/>
      <c r="F117" s="292"/>
      <c r="H117" s="403" t="s">
        <v>703</v>
      </c>
      <c r="I117" s="404"/>
      <c r="J117" s="311">
        <f>J116-J77-J78-J110-J111-J112-J113-J114-J115</f>
        <v>0</v>
      </c>
    </row>
    <row r="119" spans="1:11">
      <c r="A119" s="330" t="s">
        <v>700</v>
      </c>
      <c r="B119" s="330"/>
      <c r="C119" s="330"/>
      <c r="D119" s="330"/>
      <c r="E119" s="330"/>
      <c r="F119" s="330"/>
      <c r="G119" s="330"/>
      <c r="H119" s="330"/>
      <c r="I119" s="330"/>
      <c r="J119" s="330"/>
    </row>
  </sheetData>
  <autoFilter ref="A11:J117" xr:uid="{67B657EA-FCDE-4F8E-895C-956C52E06DB2}"/>
  <mergeCells count="15">
    <mergeCell ref="A4:F4"/>
    <mergeCell ref="A6:E7"/>
    <mergeCell ref="A8:E8"/>
    <mergeCell ref="J6:J7"/>
    <mergeCell ref="G2:J4"/>
    <mergeCell ref="F5:G5"/>
    <mergeCell ref="F8:I8"/>
    <mergeCell ref="A119:J119"/>
    <mergeCell ref="F9:I9"/>
    <mergeCell ref="F10:I10"/>
    <mergeCell ref="F6:I7"/>
    <mergeCell ref="H116:I116"/>
    <mergeCell ref="A9:E9"/>
    <mergeCell ref="A10:E10"/>
    <mergeCell ref="H117:I117"/>
  </mergeCells>
  <phoneticPr fontId="2" type="noConversion"/>
  <conditionalFormatting sqref="I60:I75 I78:I114 I43:I48 I35:I41">
    <cfRule type="cellIs" dxfId="87" priority="54" operator="greaterThan">
      <formula>0</formula>
    </cfRule>
  </conditionalFormatting>
  <conditionalFormatting sqref="I64:I69 I79:I84">
    <cfRule type="cellIs" dxfId="86" priority="49" operator="greaterThan">
      <formula>0</formula>
    </cfRule>
  </conditionalFormatting>
  <conditionalFormatting sqref="I85">
    <cfRule type="cellIs" dxfId="85" priority="47" operator="greaterThan">
      <formula>0</formula>
    </cfRule>
  </conditionalFormatting>
  <conditionalFormatting sqref="I99">
    <cfRule type="cellIs" dxfId="84" priority="45" operator="greaterThan">
      <formula>0</formula>
    </cfRule>
  </conditionalFormatting>
  <conditionalFormatting sqref="I106">
    <cfRule type="cellIs" dxfId="83" priority="44" operator="greaterThan">
      <formula>0</formula>
    </cfRule>
  </conditionalFormatting>
  <conditionalFormatting sqref="I70:I75">
    <cfRule type="cellIs" dxfId="82" priority="41" operator="greaterThan">
      <formula>0</formula>
    </cfRule>
  </conditionalFormatting>
  <conditionalFormatting sqref="I60:I62">
    <cfRule type="cellIs" dxfId="81" priority="40" operator="greaterThan">
      <formula>0</formula>
    </cfRule>
  </conditionalFormatting>
  <conditionalFormatting sqref="I63">
    <cfRule type="cellIs" dxfId="80" priority="38" operator="greaterThan">
      <formula>0</formula>
    </cfRule>
  </conditionalFormatting>
  <conditionalFormatting sqref="I110">
    <cfRule type="cellIs" dxfId="79" priority="37" operator="greaterThan">
      <formula>0</formula>
    </cfRule>
  </conditionalFormatting>
  <conditionalFormatting sqref="I109">
    <cfRule type="cellIs" dxfId="78" priority="36" operator="greaterThan">
      <formula>0</formula>
    </cfRule>
  </conditionalFormatting>
  <conditionalFormatting sqref="I108">
    <cfRule type="cellIs" dxfId="77" priority="35" operator="greaterThan">
      <formula>0</formula>
    </cfRule>
  </conditionalFormatting>
  <conditionalFormatting sqref="I78">
    <cfRule type="cellIs" dxfId="76" priority="34" operator="greaterThan">
      <formula>0</formula>
    </cfRule>
  </conditionalFormatting>
  <conditionalFormatting sqref="I25:I33">
    <cfRule type="cellIs" dxfId="75" priority="32" operator="greaterThan">
      <formula>0</formula>
    </cfRule>
  </conditionalFormatting>
  <conditionalFormatting sqref="I34">
    <cfRule type="cellIs" dxfId="74" priority="31" operator="greaterThan">
      <formula>0</formula>
    </cfRule>
  </conditionalFormatting>
  <conditionalFormatting sqref="I49">
    <cfRule type="cellIs" dxfId="73" priority="29" operator="greaterThan">
      <formula>0</formula>
    </cfRule>
  </conditionalFormatting>
  <conditionalFormatting sqref="I50">
    <cfRule type="cellIs" dxfId="72" priority="28" operator="greaterThan">
      <formula>0</formula>
    </cfRule>
  </conditionalFormatting>
  <conditionalFormatting sqref="I51">
    <cfRule type="cellIs" dxfId="71" priority="27" operator="greaterThan">
      <formula>0</formula>
    </cfRule>
  </conditionalFormatting>
  <conditionalFormatting sqref="I52">
    <cfRule type="cellIs" dxfId="70" priority="26" operator="greaterThan">
      <formula>0</formula>
    </cfRule>
  </conditionalFormatting>
  <conditionalFormatting sqref="I53">
    <cfRule type="cellIs" dxfId="69" priority="25" operator="greaterThan">
      <formula>0</formula>
    </cfRule>
  </conditionalFormatting>
  <conditionalFormatting sqref="I54">
    <cfRule type="cellIs" dxfId="68" priority="24" operator="greaterThan">
      <formula>0</formula>
    </cfRule>
  </conditionalFormatting>
  <conditionalFormatting sqref="I22 I24">
    <cfRule type="cellIs" dxfId="67" priority="21" operator="greaterThan">
      <formula>0</formula>
    </cfRule>
  </conditionalFormatting>
  <conditionalFormatting sqref="I92">
    <cfRule type="cellIs" dxfId="66" priority="20" operator="greaterThan">
      <formula>0</formula>
    </cfRule>
  </conditionalFormatting>
  <conditionalFormatting sqref="I115">
    <cfRule type="cellIs" dxfId="65" priority="19" operator="greaterThan">
      <formula>0</formula>
    </cfRule>
  </conditionalFormatting>
  <conditionalFormatting sqref="I115">
    <cfRule type="cellIs" dxfId="64" priority="18" operator="greaterThan">
      <formula>0</formula>
    </cfRule>
  </conditionalFormatting>
  <conditionalFormatting sqref="I23">
    <cfRule type="cellIs" dxfId="63" priority="17" operator="greaterThan">
      <formula>0</formula>
    </cfRule>
  </conditionalFormatting>
  <conditionalFormatting sqref="I55:I56 I58:I59">
    <cfRule type="cellIs" dxfId="62" priority="12" operator="greaterThan">
      <formula>0</formula>
    </cfRule>
  </conditionalFormatting>
  <conditionalFormatting sqref="I57">
    <cfRule type="cellIs" dxfId="61" priority="11" operator="greaterThan">
      <formula>0</formula>
    </cfRule>
  </conditionalFormatting>
  <conditionalFormatting sqref="I20">
    <cfRule type="cellIs" dxfId="60" priority="10" operator="greaterThan">
      <formula>0</formula>
    </cfRule>
  </conditionalFormatting>
  <conditionalFormatting sqref="I21">
    <cfRule type="cellIs" dxfId="59" priority="9" operator="greaterThan">
      <formula>0</formula>
    </cfRule>
  </conditionalFormatting>
  <conditionalFormatting sqref="I18">
    <cfRule type="cellIs" dxfId="58" priority="8" operator="greaterThan">
      <formula>0</formula>
    </cfRule>
  </conditionalFormatting>
  <conditionalFormatting sqref="I19">
    <cfRule type="cellIs" dxfId="57" priority="7" operator="greaterThan">
      <formula>0</formula>
    </cfRule>
  </conditionalFormatting>
  <conditionalFormatting sqref="I12:I17">
    <cfRule type="cellIs" dxfId="56" priority="4" operator="greaterThan">
      <formula>0</formula>
    </cfRule>
  </conditionalFormatting>
  <conditionalFormatting sqref="I76:I77">
    <cfRule type="cellIs" dxfId="55" priority="3" operator="greaterThan">
      <formula>0</formula>
    </cfRule>
  </conditionalFormatting>
  <conditionalFormatting sqref="I77">
    <cfRule type="cellIs" dxfId="54" priority="2" operator="greaterThan">
      <formula>0</formula>
    </cfRule>
  </conditionalFormatting>
  <conditionalFormatting sqref="I42">
    <cfRule type="cellIs" dxfId="53" priority="1" operator="greaterThan">
      <formula>0</formula>
    </cfRule>
  </conditionalFormatting>
  <printOptions horizontalCentered="1"/>
  <pageMargins left="0.25" right="0.25" top="0.5" bottom="0.65" header="0.5" footer="0.1"/>
  <pageSetup scale="81" fitToHeight="0" orientation="portrait" horizontalDpi="4294967292" verticalDpi="4294967292" r:id="rId1"/>
  <headerFooter>
    <oddFooter>&amp;R&amp;K000000&amp;A  /  ZENTS  /  Page &amp;P of &amp;N</oddFooter>
  </headerFooter>
  <rowBreaks count="2" manualBreakCount="2">
    <brk id="56" max="9" man="1"/>
    <brk id="106" max="9" man="1"/>
  </rowBreaks>
  <drawing r:id="rId2"/>
  <legacyDrawing r:id="rId3"/>
  <extLst>
    <ext xmlns:mx="http://schemas.microsoft.com/office/mac/excel/2008/main" uri="{64002731-A6B0-56B0-2670-7721B7C09600}">
      <mx:PLV Mode="1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26C11-BC20-3A4C-8B3C-A1A169D78A56}">
  <sheetPr>
    <tabColor rgb="FFFFFF00"/>
    <pageSetUpPr fitToPage="1"/>
  </sheetPr>
  <dimension ref="A1:N265"/>
  <sheetViews>
    <sheetView showGridLines="0" zoomScaleNormal="100" workbookViewId="0">
      <selection activeCell="I12" sqref="I12:I159"/>
    </sheetView>
  </sheetViews>
  <sheetFormatPr defaultColWidth="10.85546875" defaultRowHeight="12.75"/>
  <cols>
    <col min="1" max="1" width="6.42578125" style="107" customWidth="1"/>
    <col min="2" max="2" width="13" style="107" customWidth="1"/>
    <col min="3" max="3" width="11.7109375" style="100" customWidth="1"/>
    <col min="4" max="4" width="11.28515625" style="100" bestFit="1" customWidth="1"/>
    <col min="5" max="5" width="8" style="61" customWidth="1"/>
    <col min="6" max="6" width="15.28515625" style="82" customWidth="1"/>
    <col min="7" max="7" width="38.42578125" style="1" customWidth="1"/>
    <col min="8" max="8" width="10.42578125" style="1" customWidth="1"/>
    <col min="9" max="9" width="21.140625" style="1" customWidth="1"/>
    <col min="10" max="10" width="11.28515625" style="1" customWidth="1"/>
    <col min="11" max="16384" width="10.85546875" style="1"/>
  </cols>
  <sheetData>
    <row r="1" spans="1:13" ht="13.5" thickBot="1">
      <c r="A1" s="186"/>
      <c r="B1" s="186"/>
      <c r="C1" s="308"/>
      <c r="D1" s="308"/>
      <c r="E1" s="309"/>
      <c r="F1" s="310"/>
      <c r="G1" s="198"/>
      <c r="H1" s="198"/>
      <c r="I1" s="198"/>
      <c r="J1" s="198"/>
    </row>
    <row r="2" spans="1:13" ht="12.95" customHeight="1">
      <c r="A2" s="300"/>
      <c r="B2" s="303"/>
      <c r="C2" s="303"/>
      <c r="D2" s="304"/>
      <c r="E2" s="303"/>
      <c r="F2" s="301"/>
      <c r="G2" s="440" t="s">
        <v>695</v>
      </c>
      <c r="H2" s="440"/>
      <c r="I2" s="440"/>
      <c r="J2" s="441"/>
    </row>
    <row r="3" spans="1:13" ht="6" customHeight="1">
      <c r="A3" s="157"/>
      <c r="B3" s="272"/>
      <c r="C3" s="272"/>
      <c r="D3" s="273"/>
      <c r="E3" s="272"/>
      <c r="F3" s="197"/>
      <c r="G3" s="442"/>
      <c r="H3" s="442"/>
      <c r="I3" s="442"/>
      <c r="J3" s="443"/>
    </row>
    <row r="4" spans="1:13" ht="21.75" customHeight="1" thickBot="1">
      <c r="A4" s="385" t="s">
        <v>100</v>
      </c>
      <c r="B4" s="386"/>
      <c r="C4" s="386"/>
      <c r="D4" s="386"/>
      <c r="E4" s="386"/>
      <c r="F4" s="386"/>
      <c r="G4" s="444"/>
      <c r="H4" s="444"/>
      <c r="I4" s="444"/>
      <c r="J4" s="445"/>
    </row>
    <row r="5" spans="1:13" ht="12.95" customHeight="1" thickBot="1">
      <c r="A5" s="84"/>
      <c r="B5" s="202"/>
      <c r="C5" s="90"/>
      <c r="D5" s="90"/>
      <c r="E5" s="84"/>
      <c r="F5" s="90"/>
      <c r="G5" s="83" t="s">
        <v>99</v>
      </c>
      <c r="H5" s="84"/>
      <c r="I5" s="84"/>
      <c r="J5" s="84"/>
    </row>
    <row r="6" spans="1:13" ht="12.95" customHeight="1">
      <c r="A6" s="389" t="s">
        <v>142</v>
      </c>
      <c r="B6" s="390"/>
      <c r="C6" s="390"/>
      <c r="D6" s="390"/>
      <c r="E6" s="390"/>
      <c r="F6" s="393">
        <f>'Customer Info'!A34</f>
        <v>0</v>
      </c>
      <c r="G6" s="394"/>
      <c r="H6" s="394"/>
      <c r="I6" s="394"/>
      <c r="J6" s="397">
        <f>'Customer Info'!E22</f>
        <v>0</v>
      </c>
    </row>
    <row r="7" spans="1:13" ht="17.100000000000001" customHeight="1">
      <c r="A7" s="391"/>
      <c r="B7" s="392"/>
      <c r="C7" s="392"/>
      <c r="D7" s="392"/>
      <c r="E7" s="392"/>
      <c r="F7" s="395"/>
      <c r="G7" s="396"/>
      <c r="H7" s="396"/>
      <c r="I7" s="396"/>
      <c r="J7" s="398"/>
    </row>
    <row r="8" spans="1:13" ht="12.95" customHeight="1">
      <c r="A8" s="371" t="s">
        <v>4</v>
      </c>
      <c r="B8" s="372"/>
      <c r="C8" s="372"/>
      <c r="D8" s="372"/>
      <c r="E8" s="372"/>
      <c r="F8" s="373">
        <f>'Customer Info'!E8</f>
        <v>0</v>
      </c>
      <c r="G8" s="374"/>
      <c r="H8" s="374"/>
      <c r="I8" s="374"/>
      <c r="J8" s="279">
        <f>'Customer Info'!E9</f>
        <v>0</v>
      </c>
    </row>
    <row r="9" spans="1:13" ht="12.95" customHeight="1">
      <c r="A9" s="399" t="s">
        <v>272</v>
      </c>
      <c r="B9" s="338"/>
      <c r="C9" s="338"/>
      <c r="D9" s="338"/>
      <c r="E9" s="339"/>
      <c r="F9" s="381">
        <f>+'Customer Info'!E2</f>
        <v>0</v>
      </c>
      <c r="G9" s="382"/>
      <c r="H9" s="382"/>
      <c r="I9" s="382"/>
      <c r="J9" s="280"/>
    </row>
    <row r="10" spans="1:13" ht="12.95" customHeight="1" thickBot="1">
      <c r="A10" s="400" t="s">
        <v>445</v>
      </c>
      <c r="B10" s="401"/>
      <c r="C10" s="401"/>
      <c r="D10" s="401"/>
      <c r="E10" s="402"/>
      <c r="F10" s="383">
        <f>+'Customer Info'!E7</f>
        <v>0</v>
      </c>
      <c r="G10" s="384"/>
      <c r="H10" s="384"/>
      <c r="I10" s="384"/>
      <c r="J10" s="281">
        <f>'Customer Info'!E10</f>
        <v>0</v>
      </c>
    </row>
    <row r="11" spans="1:13" s="2" customFormat="1" ht="34.5" customHeight="1" thickBot="1">
      <c r="A11" s="274" t="s">
        <v>143</v>
      </c>
      <c r="B11" s="276" t="s">
        <v>628</v>
      </c>
      <c r="C11" s="276" t="s">
        <v>516</v>
      </c>
      <c r="D11" s="276" t="s">
        <v>583</v>
      </c>
      <c r="E11" s="276" t="s">
        <v>507</v>
      </c>
      <c r="F11" s="277" t="s">
        <v>6</v>
      </c>
      <c r="G11" s="278" t="s">
        <v>7</v>
      </c>
      <c r="H11" s="278" t="s">
        <v>9</v>
      </c>
      <c r="I11" s="278" t="s">
        <v>8</v>
      </c>
      <c r="J11" s="278" t="s">
        <v>477</v>
      </c>
    </row>
    <row r="12" spans="1:13" s="61" customFormat="1" ht="12.95" customHeight="1">
      <c r="A12" s="102" t="b">
        <f t="shared" ref="A12:A20" si="0">IF(I12&gt;0,"OPS")</f>
        <v>0</v>
      </c>
      <c r="B12" s="205" t="s">
        <v>642</v>
      </c>
      <c r="C12" s="103" t="s">
        <v>584</v>
      </c>
      <c r="D12" s="282" t="s">
        <v>586</v>
      </c>
      <c r="E12" s="135" t="s">
        <v>508</v>
      </c>
      <c r="F12" s="124" t="s">
        <v>478</v>
      </c>
      <c r="G12" s="55" t="s">
        <v>553</v>
      </c>
      <c r="H12" s="56">
        <v>18.75</v>
      </c>
      <c r="I12" s="54"/>
      <c r="J12" s="104">
        <f t="shared" ref="J12:J20" si="1">I12*H12</f>
        <v>0</v>
      </c>
      <c r="K12" s="86"/>
      <c r="L12" s="1"/>
    </row>
    <row r="13" spans="1:13" ht="12.95" customHeight="1">
      <c r="A13" s="106" t="b">
        <f t="shared" si="0"/>
        <v>0</v>
      </c>
      <c r="B13" s="204" t="s">
        <v>642</v>
      </c>
      <c r="C13" s="91" t="s">
        <v>584</v>
      </c>
      <c r="D13" s="110" t="s">
        <v>586</v>
      </c>
      <c r="E13" s="137" t="s">
        <v>508</v>
      </c>
      <c r="F13" s="4" t="s">
        <v>479</v>
      </c>
      <c r="G13" s="9" t="s">
        <v>554</v>
      </c>
      <c r="H13" s="78">
        <v>18.75</v>
      </c>
      <c r="I13" s="67"/>
      <c r="J13" s="105">
        <f t="shared" si="1"/>
        <v>0</v>
      </c>
    </row>
    <row r="14" spans="1:13" s="2" customFormat="1" ht="12.95" customHeight="1">
      <c r="A14" s="106" t="b">
        <f t="shared" si="0"/>
        <v>0</v>
      </c>
      <c r="B14" s="204" t="s">
        <v>642</v>
      </c>
      <c r="C14" s="91" t="s">
        <v>584</v>
      </c>
      <c r="D14" s="110" t="s">
        <v>586</v>
      </c>
      <c r="E14" s="137" t="s">
        <v>508</v>
      </c>
      <c r="F14" s="4" t="s">
        <v>480</v>
      </c>
      <c r="G14" s="9" t="s">
        <v>555</v>
      </c>
      <c r="H14" s="78">
        <v>18.75</v>
      </c>
      <c r="I14" s="67"/>
      <c r="J14" s="105">
        <f t="shared" si="1"/>
        <v>0</v>
      </c>
      <c r="K14" s="1"/>
      <c r="L14" s="1"/>
    </row>
    <row r="15" spans="1:13" ht="12.95" customHeight="1">
      <c r="A15" s="106" t="b">
        <f t="shared" si="0"/>
        <v>0</v>
      </c>
      <c r="B15" s="204" t="s">
        <v>642</v>
      </c>
      <c r="C15" s="91" t="s">
        <v>584</v>
      </c>
      <c r="D15" s="110" t="s">
        <v>586</v>
      </c>
      <c r="E15" s="137" t="s">
        <v>508</v>
      </c>
      <c r="F15" s="4" t="s">
        <v>481</v>
      </c>
      <c r="G15" s="9" t="s">
        <v>556</v>
      </c>
      <c r="H15" s="78">
        <v>18.75</v>
      </c>
      <c r="I15" s="67"/>
      <c r="J15" s="105">
        <f t="shared" si="1"/>
        <v>0</v>
      </c>
      <c r="M15" s="2"/>
    </row>
    <row r="16" spans="1:13" s="2" customFormat="1" ht="12.95" customHeight="1">
      <c r="A16" s="106" t="b">
        <f t="shared" si="0"/>
        <v>0</v>
      </c>
      <c r="B16" s="204" t="s">
        <v>642</v>
      </c>
      <c r="C16" s="91" t="s">
        <v>584</v>
      </c>
      <c r="D16" s="110" t="s">
        <v>586</v>
      </c>
      <c r="E16" s="137" t="s">
        <v>508</v>
      </c>
      <c r="F16" s="4" t="s">
        <v>482</v>
      </c>
      <c r="G16" s="9" t="s">
        <v>557</v>
      </c>
      <c r="H16" s="78">
        <v>18.75</v>
      </c>
      <c r="I16" s="67"/>
      <c r="J16" s="105">
        <f t="shared" si="1"/>
        <v>0</v>
      </c>
      <c r="K16" s="1"/>
      <c r="L16" s="1"/>
    </row>
    <row r="17" spans="1:13" ht="12.95" customHeight="1">
      <c r="A17" s="106" t="b">
        <f t="shared" si="0"/>
        <v>0</v>
      </c>
      <c r="B17" s="204" t="s">
        <v>642</v>
      </c>
      <c r="C17" s="91" t="s">
        <v>584</v>
      </c>
      <c r="D17" s="110" t="s">
        <v>586</v>
      </c>
      <c r="E17" s="137" t="s">
        <v>508</v>
      </c>
      <c r="F17" s="4" t="s">
        <v>483</v>
      </c>
      <c r="G17" s="9" t="s">
        <v>558</v>
      </c>
      <c r="H17" s="78">
        <v>18.75</v>
      </c>
      <c r="I17" s="67"/>
      <c r="J17" s="105">
        <f t="shared" si="1"/>
        <v>0</v>
      </c>
      <c r="M17" s="2"/>
    </row>
    <row r="18" spans="1:13" s="2" customFormat="1" ht="12.95" customHeight="1">
      <c r="A18" s="106" t="b">
        <f t="shared" si="0"/>
        <v>0</v>
      </c>
      <c r="B18" s="204" t="s">
        <v>642</v>
      </c>
      <c r="C18" s="91" t="s">
        <v>584</v>
      </c>
      <c r="D18" s="110" t="s">
        <v>586</v>
      </c>
      <c r="E18" s="137" t="s">
        <v>508</v>
      </c>
      <c r="F18" s="4" t="s">
        <v>484</v>
      </c>
      <c r="G18" s="9" t="s">
        <v>559</v>
      </c>
      <c r="H18" s="78">
        <v>18.75</v>
      </c>
      <c r="I18" s="67"/>
      <c r="J18" s="105">
        <f t="shared" si="1"/>
        <v>0</v>
      </c>
      <c r="K18" s="1"/>
      <c r="L18" s="1"/>
    </row>
    <row r="19" spans="1:13" ht="12.95" customHeight="1">
      <c r="A19" s="106" t="b">
        <f t="shared" si="0"/>
        <v>0</v>
      </c>
      <c r="B19" s="204" t="s">
        <v>642</v>
      </c>
      <c r="C19" s="91" t="s">
        <v>584</v>
      </c>
      <c r="D19" s="110" t="s">
        <v>586</v>
      </c>
      <c r="E19" s="137" t="s">
        <v>508</v>
      </c>
      <c r="F19" s="4" t="s">
        <v>485</v>
      </c>
      <c r="G19" s="9" t="s">
        <v>560</v>
      </c>
      <c r="H19" s="78">
        <v>18.75</v>
      </c>
      <c r="I19" s="67"/>
      <c r="J19" s="105">
        <f t="shared" si="1"/>
        <v>0</v>
      </c>
      <c r="M19" s="2"/>
    </row>
    <row r="20" spans="1:13" s="2" customFormat="1" ht="12.95" customHeight="1">
      <c r="A20" s="106" t="b">
        <f t="shared" si="0"/>
        <v>0</v>
      </c>
      <c r="B20" s="204" t="s">
        <v>642</v>
      </c>
      <c r="C20" s="91" t="s">
        <v>584</v>
      </c>
      <c r="D20" s="110" t="s">
        <v>586</v>
      </c>
      <c r="E20" s="137" t="s">
        <v>508</v>
      </c>
      <c r="F20" s="4" t="s">
        <v>486</v>
      </c>
      <c r="G20" s="9" t="s">
        <v>562</v>
      </c>
      <c r="H20" s="78">
        <v>18.75</v>
      </c>
      <c r="I20" s="67"/>
      <c r="J20" s="105">
        <f t="shared" si="1"/>
        <v>0</v>
      </c>
      <c r="K20" s="1"/>
      <c r="L20" s="1"/>
    </row>
    <row r="21" spans="1:13" ht="12.95" customHeight="1">
      <c r="A21" s="106" t="b">
        <f t="shared" ref="A21" si="2">IF(I21&gt;0,"OPS")</f>
        <v>0</v>
      </c>
      <c r="B21" s="204" t="s">
        <v>642</v>
      </c>
      <c r="C21" s="91" t="s">
        <v>584</v>
      </c>
      <c r="D21" s="110" t="s">
        <v>586</v>
      </c>
      <c r="E21" s="137" t="s">
        <v>508</v>
      </c>
      <c r="F21" s="4" t="s">
        <v>487</v>
      </c>
      <c r="G21" s="9" t="s">
        <v>563</v>
      </c>
      <c r="H21" s="78">
        <v>18.75</v>
      </c>
      <c r="I21" s="67"/>
      <c r="J21" s="105">
        <f t="shared" ref="J21:J33" si="3">I21*H21</f>
        <v>0</v>
      </c>
      <c r="M21" s="2"/>
    </row>
    <row r="22" spans="1:13" s="2" customFormat="1" ht="12.95" customHeight="1">
      <c r="A22" s="106" t="b">
        <f>IF(I22&gt;0,"OPS")</f>
        <v>0</v>
      </c>
      <c r="B22" s="204" t="s">
        <v>642</v>
      </c>
      <c r="C22" s="91" t="s">
        <v>584</v>
      </c>
      <c r="D22" s="110" t="s">
        <v>586</v>
      </c>
      <c r="E22" s="137" t="s">
        <v>646</v>
      </c>
      <c r="F22" s="4" t="s">
        <v>18</v>
      </c>
      <c r="G22" s="9" t="s">
        <v>19</v>
      </c>
      <c r="H22" s="73">
        <v>12</v>
      </c>
      <c r="I22" s="67"/>
      <c r="J22" s="105">
        <f t="shared" si="3"/>
        <v>0</v>
      </c>
      <c r="M22" s="1"/>
    </row>
    <row r="23" spans="1:13" ht="12.95" customHeight="1" thickBot="1">
      <c r="A23" s="129" t="b">
        <f>IF(I23&gt;0,"OPS")</f>
        <v>0</v>
      </c>
      <c r="B23" s="206" t="s">
        <v>642</v>
      </c>
      <c r="C23" s="101" t="s">
        <v>584</v>
      </c>
      <c r="D23" s="130" t="s">
        <v>309</v>
      </c>
      <c r="E23" s="138" t="s">
        <v>589</v>
      </c>
      <c r="F23" s="25" t="s">
        <v>128</v>
      </c>
      <c r="G23" s="25" t="s">
        <v>382</v>
      </c>
      <c r="H23" s="11">
        <v>5.5</v>
      </c>
      <c r="I23" s="66"/>
      <c r="J23" s="121">
        <f>I23*H23</f>
        <v>0</v>
      </c>
      <c r="M23" s="2"/>
    </row>
    <row r="24" spans="1:13" s="2" customFormat="1" ht="12.95" customHeight="1">
      <c r="A24" s="117" t="b">
        <f t="shared" ref="A24:A31" si="4">IF(I24&gt;0,"OPS")</f>
        <v>0</v>
      </c>
      <c r="B24" s="207" t="s">
        <v>647</v>
      </c>
      <c r="C24" s="93" t="s">
        <v>584</v>
      </c>
      <c r="D24" s="108" t="s">
        <v>586</v>
      </c>
      <c r="E24" s="140" t="s">
        <v>509</v>
      </c>
      <c r="F24" s="7" t="s">
        <v>101</v>
      </c>
      <c r="G24" s="109" t="s">
        <v>552</v>
      </c>
      <c r="H24" s="73">
        <v>13.25</v>
      </c>
      <c r="I24" s="67"/>
      <c r="J24" s="105">
        <f t="shared" si="3"/>
        <v>0</v>
      </c>
      <c r="K24" s="1"/>
      <c r="L24" s="1"/>
    </row>
    <row r="25" spans="1:13" ht="12.95" customHeight="1">
      <c r="A25" s="117" t="b">
        <f t="shared" si="4"/>
        <v>0</v>
      </c>
      <c r="B25" s="207" t="s">
        <v>647</v>
      </c>
      <c r="C25" s="93" t="s">
        <v>584</v>
      </c>
      <c r="D25" s="108" t="s">
        <v>586</v>
      </c>
      <c r="E25" s="140" t="s">
        <v>509</v>
      </c>
      <c r="F25" s="7" t="s">
        <v>488</v>
      </c>
      <c r="G25" s="109" t="s">
        <v>551</v>
      </c>
      <c r="H25" s="73">
        <v>13.25</v>
      </c>
      <c r="I25" s="67"/>
      <c r="J25" s="105">
        <f t="shared" si="3"/>
        <v>0</v>
      </c>
      <c r="M25" s="2"/>
    </row>
    <row r="26" spans="1:13" s="2" customFormat="1" ht="12.95" customHeight="1">
      <c r="A26" s="117" t="b">
        <f t="shared" si="4"/>
        <v>0</v>
      </c>
      <c r="B26" s="207" t="s">
        <v>647</v>
      </c>
      <c r="C26" s="93" t="s">
        <v>584</v>
      </c>
      <c r="D26" s="108" t="s">
        <v>586</v>
      </c>
      <c r="E26" s="140" t="s">
        <v>509</v>
      </c>
      <c r="F26" s="7" t="s">
        <v>102</v>
      </c>
      <c r="G26" s="109" t="s">
        <v>550</v>
      </c>
      <c r="H26" s="73">
        <v>13.25</v>
      </c>
      <c r="I26" s="67"/>
      <c r="J26" s="105">
        <f t="shared" si="3"/>
        <v>0</v>
      </c>
      <c r="K26" s="1"/>
      <c r="L26" s="1"/>
    </row>
    <row r="27" spans="1:13" ht="12.95" customHeight="1">
      <c r="A27" s="117" t="b">
        <f t="shared" si="4"/>
        <v>0</v>
      </c>
      <c r="B27" s="207" t="s">
        <v>647</v>
      </c>
      <c r="C27" s="93" t="s">
        <v>584</v>
      </c>
      <c r="D27" s="108" t="s">
        <v>586</v>
      </c>
      <c r="E27" s="140" t="s">
        <v>509</v>
      </c>
      <c r="F27" s="7" t="s">
        <v>103</v>
      </c>
      <c r="G27" s="109" t="s">
        <v>519</v>
      </c>
      <c r="H27" s="73">
        <v>13.25</v>
      </c>
      <c r="I27" s="67"/>
      <c r="J27" s="105">
        <f t="shared" si="3"/>
        <v>0</v>
      </c>
      <c r="M27" s="2"/>
    </row>
    <row r="28" spans="1:13" s="2" customFormat="1" ht="12.95" customHeight="1">
      <c r="A28" s="117" t="b">
        <f t="shared" si="4"/>
        <v>0</v>
      </c>
      <c r="B28" s="207" t="s">
        <v>647</v>
      </c>
      <c r="C28" s="93" t="s">
        <v>584</v>
      </c>
      <c r="D28" s="108" t="s">
        <v>586</v>
      </c>
      <c r="E28" s="140" t="s">
        <v>509</v>
      </c>
      <c r="F28" s="7" t="s">
        <v>489</v>
      </c>
      <c r="G28" s="109" t="s">
        <v>549</v>
      </c>
      <c r="H28" s="73">
        <v>13.25</v>
      </c>
      <c r="I28" s="67"/>
      <c r="J28" s="105">
        <f t="shared" si="3"/>
        <v>0</v>
      </c>
      <c r="K28" s="1"/>
      <c r="L28" s="1"/>
    </row>
    <row r="29" spans="1:13" ht="12.95" customHeight="1">
      <c r="A29" s="117" t="b">
        <f t="shared" si="4"/>
        <v>0</v>
      </c>
      <c r="B29" s="207" t="s">
        <v>647</v>
      </c>
      <c r="C29" s="93" t="s">
        <v>584</v>
      </c>
      <c r="D29" s="108" t="s">
        <v>586</v>
      </c>
      <c r="E29" s="140" t="s">
        <v>509</v>
      </c>
      <c r="F29" s="7" t="s">
        <v>104</v>
      </c>
      <c r="G29" s="109" t="s">
        <v>548</v>
      </c>
      <c r="H29" s="73">
        <v>13.25</v>
      </c>
      <c r="I29" s="67"/>
      <c r="J29" s="105">
        <f t="shared" si="3"/>
        <v>0</v>
      </c>
      <c r="M29" s="2"/>
    </row>
    <row r="30" spans="1:13" s="2" customFormat="1" ht="12.95" customHeight="1">
      <c r="A30" s="117" t="b">
        <f t="shared" si="4"/>
        <v>0</v>
      </c>
      <c r="B30" s="207" t="s">
        <v>647</v>
      </c>
      <c r="C30" s="93" t="s">
        <v>584</v>
      </c>
      <c r="D30" s="108" t="s">
        <v>586</v>
      </c>
      <c r="E30" s="140" t="s">
        <v>509</v>
      </c>
      <c r="F30" s="7" t="s">
        <v>490</v>
      </c>
      <c r="G30" s="109" t="s">
        <v>547</v>
      </c>
      <c r="H30" s="73">
        <v>13.25</v>
      </c>
      <c r="I30" s="67"/>
      <c r="J30" s="105">
        <f t="shared" si="3"/>
        <v>0</v>
      </c>
      <c r="K30" s="1"/>
      <c r="L30" s="1"/>
    </row>
    <row r="31" spans="1:13" ht="12.95" customHeight="1">
      <c r="A31" s="117" t="b">
        <f t="shared" si="4"/>
        <v>0</v>
      </c>
      <c r="B31" s="207" t="s">
        <v>647</v>
      </c>
      <c r="C31" s="93" t="s">
        <v>584</v>
      </c>
      <c r="D31" s="108" t="s">
        <v>586</v>
      </c>
      <c r="E31" s="140" t="s">
        <v>509</v>
      </c>
      <c r="F31" s="7" t="s">
        <v>491</v>
      </c>
      <c r="G31" s="109" t="s">
        <v>520</v>
      </c>
      <c r="H31" s="73">
        <v>13.25</v>
      </c>
      <c r="I31" s="67"/>
      <c r="J31" s="105">
        <f t="shared" si="3"/>
        <v>0</v>
      </c>
      <c r="M31" s="2"/>
    </row>
    <row r="32" spans="1:13" s="2" customFormat="1" ht="12.95" customHeight="1">
      <c r="A32" s="117" t="b">
        <f t="shared" ref="A32" si="5">IF(I32&gt;0,"OPS")</f>
        <v>0</v>
      </c>
      <c r="B32" s="207" t="s">
        <v>647</v>
      </c>
      <c r="C32" s="93" t="s">
        <v>584</v>
      </c>
      <c r="D32" s="108" t="s">
        <v>586</v>
      </c>
      <c r="E32" s="140" t="s">
        <v>509</v>
      </c>
      <c r="F32" s="7" t="s">
        <v>105</v>
      </c>
      <c r="G32" s="109" t="s">
        <v>546</v>
      </c>
      <c r="H32" s="73">
        <v>13.25</v>
      </c>
      <c r="I32" s="67"/>
      <c r="J32" s="105">
        <f t="shared" si="3"/>
        <v>0</v>
      </c>
      <c r="K32" s="1"/>
      <c r="L32" s="1"/>
    </row>
    <row r="33" spans="1:14" ht="12.95" customHeight="1" thickBot="1">
      <c r="A33" s="118" t="b">
        <f t="shared" ref="A33" si="6">IF(I33&gt;0,"OPS")</f>
        <v>0</v>
      </c>
      <c r="B33" s="206" t="s">
        <v>647</v>
      </c>
      <c r="C33" s="119" t="s">
        <v>584</v>
      </c>
      <c r="D33" s="119" t="s">
        <v>586</v>
      </c>
      <c r="E33" s="141" t="s">
        <v>509</v>
      </c>
      <c r="F33" s="25" t="s">
        <v>106</v>
      </c>
      <c r="G33" s="120" t="s">
        <v>545</v>
      </c>
      <c r="H33" s="70">
        <v>13.25</v>
      </c>
      <c r="I33" s="66"/>
      <c r="J33" s="121">
        <f t="shared" si="3"/>
        <v>0</v>
      </c>
      <c r="M33" s="2"/>
    </row>
    <row r="34" spans="1:14" s="2" customFormat="1" ht="12.95" customHeight="1">
      <c r="A34" s="106" t="b">
        <f t="shared" ref="A34:A40" si="7">IF(I34&gt;0,"OPS")</f>
        <v>0</v>
      </c>
      <c r="B34" s="207" t="s">
        <v>97</v>
      </c>
      <c r="C34" s="91" t="s">
        <v>584</v>
      </c>
      <c r="D34" s="108" t="s">
        <v>586</v>
      </c>
      <c r="E34" s="136" t="s">
        <v>510</v>
      </c>
      <c r="F34" s="4" t="s">
        <v>119</v>
      </c>
      <c r="G34" s="9" t="s">
        <v>544</v>
      </c>
      <c r="H34" s="78">
        <v>10.75</v>
      </c>
      <c r="I34" s="67"/>
      <c r="J34" s="105">
        <f t="shared" ref="J34:J53" si="8">I34*H34</f>
        <v>0</v>
      </c>
      <c r="K34" s="1"/>
      <c r="L34" s="1"/>
    </row>
    <row r="35" spans="1:14" ht="12.95" customHeight="1">
      <c r="A35" s="106" t="b">
        <f t="shared" si="7"/>
        <v>0</v>
      </c>
      <c r="B35" s="207" t="s">
        <v>97</v>
      </c>
      <c r="C35" s="91" t="s">
        <v>584</v>
      </c>
      <c r="D35" s="108" t="s">
        <v>586</v>
      </c>
      <c r="E35" s="136" t="s">
        <v>510</v>
      </c>
      <c r="F35" s="4" t="s">
        <v>492</v>
      </c>
      <c r="G35" s="9" t="s">
        <v>543</v>
      </c>
      <c r="H35" s="78">
        <v>10.75</v>
      </c>
      <c r="I35" s="67"/>
      <c r="J35" s="105">
        <f t="shared" si="8"/>
        <v>0</v>
      </c>
      <c r="M35" s="2"/>
    </row>
    <row r="36" spans="1:14" s="2" customFormat="1" ht="12.95" customHeight="1">
      <c r="A36" s="106" t="b">
        <f t="shared" si="7"/>
        <v>0</v>
      </c>
      <c r="B36" s="207" t="s">
        <v>97</v>
      </c>
      <c r="C36" s="91" t="s">
        <v>584</v>
      </c>
      <c r="D36" s="108" t="s">
        <v>586</v>
      </c>
      <c r="E36" s="136" t="s">
        <v>510</v>
      </c>
      <c r="F36" s="4" t="s">
        <v>120</v>
      </c>
      <c r="G36" s="9" t="s">
        <v>542</v>
      </c>
      <c r="H36" s="78">
        <v>10.75</v>
      </c>
      <c r="I36" s="67"/>
      <c r="J36" s="105">
        <f t="shared" si="8"/>
        <v>0</v>
      </c>
      <c r="K36" s="1"/>
      <c r="L36" s="1"/>
      <c r="N36" s="1"/>
    </row>
    <row r="37" spans="1:14" ht="12.95" customHeight="1">
      <c r="A37" s="106" t="b">
        <f t="shared" si="7"/>
        <v>0</v>
      </c>
      <c r="B37" s="207" t="s">
        <v>97</v>
      </c>
      <c r="C37" s="91" t="s">
        <v>584</v>
      </c>
      <c r="D37" s="108" t="s">
        <v>586</v>
      </c>
      <c r="E37" s="136" t="s">
        <v>510</v>
      </c>
      <c r="F37" s="4" t="s">
        <v>121</v>
      </c>
      <c r="G37" s="9" t="s">
        <v>541</v>
      </c>
      <c r="H37" s="78">
        <v>10.75</v>
      </c>
      <c r="I37" s="67"/>
      <c r="J37" s="105">
        <f t="shared" si="8"/>
        <v>0</v>
      </c>
      <c r="M37" s="2"/>
      <c r="N37" s="2"/>
    </row>
    <row r="38" spans="1:14" s="2" customFormat="1" ht="12.95" customHeight="1">
      <c r="A38" s="106" t="b">
        <f t="shared" si="7"/>
        <v>0</v>
      </c>
      <c r="B38" s="207" t="s">
        <v>97</v>
      </c>
      <c r="C38" s="91" t="s">
        <v>584</v>
      </c>
      <c r="D38" s="108" t="s">
        <v>586</v>
      </c>
      <c r="E38" s="136" t="s">
        <v>510</v>
      </c>
      <c r="F38" s="4" t="s">
        <v>493</v>
      </c>
      <c r="G38" s="9" t="s">
        <v>540</v>
      </c>
      <c r="H38" s="78">
        <v>10.75</v>
      </c>
      <c r="I38" s="67"/>
      <c r="J38" s="105">
        <f t="shared" si="8"/>
        <v>0</v>
      </c>
      <c r="K38" s="1"/>
      <c r="L38" s="1"/>
      <c r="N38" s="1"/>
    </row>
    <row r="39" spans="1:14" ht="12.95" customHeight="1">
      <c r="A39" s="106" t="b">
        <f t="shared" si="7"/>
        <v>0</v>
      </c>
      <c r="B39" s="207" t="s">
        <v>97</v>
      </c>
      <c r="C39" s="91" t="s">
        <v>584</v>
      </c>
      <c r="D39" s="108" t="s">
        <v>586</v>
      </c>
      <c r="E39" s="136" t="s">
        <v>510</v>
      </c>
      <c r="F39" s="4" t="s">
        <v>122</v>
      </c>
      <c r="G39" s="9" t="s">
        <v>539</v>
      </c>
      <c r="H39" s="78">
        <v>10.75</v>
      </c>
      <c r="I39" s="67"/>
      <c r="J39" s="105">
        <f t="shared" si="8"/>
        <v>0</v>
      </c>
      <c r="M39" s="2"/>
      <c r="N39" s="2"/>
    </row>
    <row r="40" spans="1:14" s="2" customFormat="1" ht="12.95" customHeight="1">
      <c r="A40" s="106" t="b">
        <f t="shared" si="7"/>
        <v>0</v>
      </c>
      <c r="B40" s="207" t="s">
        <v>97</v>
      </c>
      <c r="C40" s="91" t="s">
        <v>584</v>
      </c>
      <c r="D40" s="108" t="s">
        <v>586</v>
      </c>
      <c r="E40" s="136" t="s">
        <v>510</v>
      </c>
      <c r="F40" s="4" t="s">
        <v>494</v>
      </c>
      <c r="G40" s="9" t="s">
        <v>538</v>
      </c>
      <c r="H40" s="78">
        <v>10.75</v>
      </c>
      <c r="I40" s="67"/>
      <c r="J40" s="105">
        <f t="shared" si="8"/>
        <v>0</v>
      </c>
      <c r="K40" s="1"/>
      <c r="L40" s="1"/>
    </row>
    <row r="41" spans="1:14" ht="12.95" customHeight="1">
      <c r="A41" s="106" t="b">
        <f t="shared" ref="A41:A64" si="9">IF(I41&gt;0,"OPS")</f>
        <v>0</v>
      </c>
      <c r="B41" s="207" t="s">
        <v>97</v>
      </c>
      <c r="C41" s="91" t="s">
        <v>584</v>
      </c>
      <c r="D41" s="108" t="s">
        <v>586</v>
      </c>
      <c r="E41" s="136" t="s">
        <v>510</v>
      </c>
      <c r="F41" s="4" t="s">
        <v>495</v>
      </c>
      <c r="G41" s="9" t="s">
        <v>537</v>
      </c>
      <c r="H41" s="78">
        <v>10.75</v>
      </c>
      <c r="I41" s="67"/>
      <c r="J41" s="105">
        <f t="shared" si="8"/>
        <v>0</v>
      </c>
      <c r="M41" s="2"/>
    </row>
    <row r="42" spans="1:14" s="2" customFormat="1" ht="12.95" customHeight="1">
      <c r="A42" s="106" t="b">
        <f t="shared" si="9"/>
        <v>0</v>
      </c>
      <c r="B42" s="207" t="s">
        <v>97</v>
      </c>
      <c r="C42" s="91" t="s">
        <v>584</v>
      </c>
      <c r="D42" s="108" t="s">
        <v>586</v>
      </c>
      <c r="E42" s="136" t="s">
        <v>510</v>
      </c>
      <c r="F42" s="4" t="s">
        <v>123</v>
      </c>
      <c r="G42" s="9" t="s">
        <v>536</v>
      </c>
      <c r="H42" s="78">
        <v>10.75</v>
      </c>
      <c r="I42" s="67"/>
      <c r="J42" s="105">
        <f t="shared" si="8"/>
        <v>0</v>
      </c>
      <c r="K42" s="1"/>
      <c r="L42" s="1"/>
    </row>
    <row r="43" spans="1:14" ht="12.95" customHeight="1" thickBot="1">
      <c r="A43" s="129" t="b">
        <f t="shared" si="9"/>
        <v>0</v>
      </c>
      <c r="B43" s="206" t="s">
        <v>97</v>
      </c>
      <c r="C43" s="101" t="s">
        <v>584</v>
      </c>
      <c r="D43" s="130" t="s">
        <v>586</v>
      </c>
      <c r="E43" s="138" t="s">
        <v>510</v>
      </c>
      <c r="F43" s="32" t="s">
        <v>124</v>
      </c>
      <c r="G43" s="10" t="s">
        <v>535</v>
      </c>
      <c r="H43" s="11">
        <v>10.75</v>
      </c>
      <c r="I43" s="66"/>
      <c r="J43" s="121">
        <f t="shared" si="8"/>
        <v>0</v>
      </c>
      <c r="M43" s="2"/>
    </row>
    <row r="44" spans="1:14" s="2" customFormat="1" ht="12.95" customHeight="1">
      <c r="A44" s="106" t="b">
        <f t="shared" si="9"/>
        <v>0</v>
      </c>
      <c r="B44" s="207" t="s">
        <v>94</v>
      </c>
      <c r="C44" s="91" t="s">
        <v>584</v>
      </c>
      <c r="D44" s="108" t="s">
        <v>586</v>
      </c>
      <c r="E44" s="136" t="s">
        <v>511</v>
      </c>
      <c r="F44" s="4" t="s">
        <v>113</v>
      </c>
      <c r="G44" s="9" t="s">
        <v>524</v>
      </c>
      <c r="H44" s="78">
        <v>12.25</v>
      </c>
      <c r="I44" s="67"/>
      <c r="J44" s="105">
        <f t="shared" si="8"/>
        <v>0</v>
      </c>
      <c r="K44" s="1"/>
      <c r="L44" s="1"/>
    </row>
    <row r="45" spans="1:14" ht="12.95" customHeight="1">
      <c r="A45" s="106" t="b">
        <f t="shared" ref="A45:A50" si="10">IF(I45&gt;0,"OPS")</f>
        <v>0</v>
      </c>
      <c r="B45" s="207" t="s">
        <v>94</v>
      </c>
      <c r="C45" s="91" t="s">
        <v>584</v>
      </c>
      <c r="D45" s="108" t="s">
        <v>586</v>
      </c>
      <c r="E45" s="136" t="s">
        <v>511</v>
      </c>
      <c r="F45" s="4" t="s">
        <v>496</v>
      </c>
      <c r="G45" s="9" t="s">
        <v>525</v>
      </c>
      <c r="H45" s="78">
        <v>12.25</v>
      </c>
      <c r="I45" s="67"/>
      <c r="J45" s="105">
        <f t="shared" si="8"/>
        <v>0</v>
      </c>
      <c r="M45" s="2"/>
    </row>
    <row r="46" spans="1:14" s="2" customFormat="1" ht="12.95" customHeight="1">
      <c r="A46" s="106" t="b">
        <f t="shared" si="10"/>
        <v>0</v>
      </c>
      <c r="B46" s="207" t="s">
        <v>94</v>
      </c>
      <c r="C46" s="91" t="s">
        <v>584</v>
      </c>
      <c r="D46" s="108" t="s">
        <v>586</v>
      </c>
      <c r="E46" s="136" t="s">
        <v>511</v>
      </c>
      <c r="F46" s="4" t="s">
        <v>114</v>
      </c>
      <c r="G46" s="9" t="s">
        <v>526</v>
      </c>
      <c r="H46" s="78">
        <v>12.25</v>
      </c>
      <c r="I46" s="67"/>
      <c r="J46" s="105">
        <f t="shared" si="8"/>
        <v>0</v>
      </c>
      <c r="K46" s="1"/>
      <c r="L46" s="1"/>
    </row>
    <row r="47" spans="1:14" ht="12.95" customHeight="1">
      <c r="A47" s="106" t="b">
        <f t="shared" si="10"/>
        <v>0</v>
      </c>
      <c r="B47" s="207" t="s">
        <v>94</v>
      </c>
      <c r="C47" s="91" t="s">
        <v>584</v>
      </c>
      <c r="D47" s="108" t="s">
        <v>586</v>
      </c>
      <c r="E47" s="136" t="s">
        <v>511</v>
      </c>
      <c r="F47" s="4" t="s">
        <v>115</v>
      </c>
      <c r="G47" s="9" t="s">
        <v>527</v>
      </c>
      <c r="H47" s="78">
        <v>12.25</v>
      </c>
      <c r="I47" s="67"/>
      <c r="J47" s="105">
        <f t="shared" si="8"/>
        <v>0</v>
      </c>
      <c r="M47" s="2"/>
    </row>
    <row r="48" spans="1:14" s="2" customFormat="1" ht="12.95" customHeight="1">
      <c r="A48" s="106" t="b">
        <f t="shared" si="10"/>
        <v>0</v>
      </c>
      <c r="B48" s="207" t="s">
        <v>94</v>
      </c>
      <c r="C48" s="91" t="s">
        <v>584</v>
      </c>
      <c r="D48" s="108" t="s">
        <v>586</v>
      </c>
      <c r="E48" s="136" t="s">
        <v>511</v>
      </c>
      <c r="F48" s="4" t="s">
        <v>497</v>
      </c>
      <c r="G48" s="9" t="s">
        <v>528</v>
      </c>
      <c r="H48" s="78">
        <v>12.25</v>
      </c>
      <c r="I48" s="67"/>
      <c r="J48" s="105">
        <f t="shared" si="8"/>
        <v>0</v>
      </c>
      <c r="K48" s="1"/>
      <c r="L48" s="1"/>
      <c r="N48" s="1"/>
    </row>
    <row r="49" spans="1:14" ht="12.95" customHeight="1">
      <c r="A49" s="106" t="b">
        <f t="shared" si="10"/>
        <v>0</v>
      </c>
      <c r="B49" s="207" t="s">
        <v>94</v>
      </c>
      <c r="C49" s="91" t="s">
        <v>584</v>
      </c>
      <c r="D49" s="108" t="s">
        <v>586</v>
      </c>
      <c r="E49" s="136" t="s">
        <v>511</v>
      </c>
      <c r="F49" s="4" t="s">
        <v>116</v>
      </c>
      <c r="G49" s="9" t="s">
        <v>529</v>
      </c>
      <c r="H49" s="78">
        <v>12.25</v>
      </c>
      <c r="I49" s="67"/>
      <c r="J49" s="105">
        <f t="shared" si="8"/>
        <v>0</v>
      </c>
      <c r="M49" s="2"/>
      <c r="N49" s="2"/>
    </row>
    <row r="50" spans="1:14" s="2" customFormat="1" ht="12.95" customHeight="1">
      <c r="A50" s="106" t="b">
        <f t="shared" si="10"/>
        <v>0</v>
      </c>
      <c r="B50" s="207" t="s">
        <v>94</v>
      </c>
      <c r="C50" s="91" t="s">
        <v>584</v>
      </c>
      <c r="D50" s="108" t="s">
        <v>586</v>
      </c>
      <c r="E50" s="136" t="s">
        <v>511</v>
      </c>
      <c r="F50" s="4" t="s">
        <v>498</v>
      </c>
      <c r="G50" s="9" t="s">
        <v>530</v>
      </c>
      <c r="H50" s="78">
        <v>12.25</v>
      </c>
      <c r="I50" s="67"/>
      <c r="J50" s="105">
        <f t="shared" si="8"/>
        <v>0</v>
      </c>
      <c r="K50" s="1"/>
      <c r="L50" s="1"/>
      <c r="N50" s="1"/>
    </row>
    <row r="51" spans="1:14" ht="12.95" customHeight="1">
      <c r="A51" s="106" t="b">
        <f t="shared" si="9"/>
        <v>0</v>
      </c>
      <c r="B51" s="207" t="s">
        <v>94</v>
      </c>
      <c r="C51" s="91" t="s">
        <v>584</v>
      </c>
      <c r="D51" s="108" t="s">
        <v>586</v>
      </c>
      <c r="E51" s="136" t="s">
        <v>511</v>
      </c>
      <c r="F51" s="4" t="s">
        <v>499</v>
      </c>
      <c r="G51" s="9" t="s">
        <v>531</v>
      </c>
      <c r="H51" s="78">
        <v>12.25</v>
      </c>
      <c r="I51" s="67"/>
      <c r="J51" s="105">
        <f t="shared" si="8"/>
        <v>0</v>
      </c>
      <c r="M51" s="2"/>
      <c r="N51" s="2"/>
    </row>
    <row r="52" spans="1:14" s="2" customFormat="1" ht="12.95" customHeight="1">
      <c r="A52" s="106" t="b">
        <f t="shared" si="9"/>
        <v>0</v>
      </c>
      <c r="B52" s="207" t="s">
        <v>94</v>
      </c>
      <c r="C52" s="91" t="s">
        <v>584</v>
      </c>
      <c r="D52" s="108" t="s">
        <v>586</v>
      </c>
      <c r="E52" s="136" t="s">
        <v>511</v>
      </c>
      <c r="F52" s="4" t="s">
        <v>117</v>
      </c>
      <c r="G52" s="9" t="s">
        <v>533</v>
      </c>
      <c r="H52" s="78">
        <v>12.25</v>
      </c>
      <c r="I52" s="67"/>
      <c r="J52" s="105">
        <f t="shared" si="8"/>
        <v>0</v>
      </c>
      <c r="K52" s="1"/>
      <c r="L52" s="1"/>
      <c r="N52" s="1"/>
    </row>
    <row r="53" spans="1:14" ht="12.95" customHeight="1">
      <c r="A53" s="106" t="b">
        <f t="shared" si="9"/>
        <v>0</v>
      </c>
      <c r="B53" s="207" t="s">
        <v>94</v>
      </c>
      <c r="C53" s="91" t="s">
        <v>584</v>
      </c>
      <c r="D53" s="108" t="s">
        <v>586</v>
      </c>
      <c r="E53" s="136" t="s">
        <v>511</v>
      </c>
      <c r="F53" s="4" t="s">
        <v>118</v>
      </c>
      <c r="G53" s="9" t="s">
        <v>534</v>
      </c>
      <c r="H53" s="78">
        <v>12.25</v>
      </c>
      <c r="I53" s="67"/>
      <c r="J53" s="105">
        <f t="shared" si="8"/>
        <v>0</v>
      </c>
      <c r="N53" s="2"/>
    </row>
    <row r="54" spans="1:14" s="2" customFormat="1" ht="12.95" customHeight="1" thickBot="1">
      <c r="A54" s="129" t="b">
        <f t="shared" si="9"/>
        <v>0</v>
      </c>
      <c r="B54" s="206" t="s">
        <v>94</v>
      </c>
      <c r="C54" s="101" t="s">
        <v>584</v>
      </c>
      <c r="D54" s="130" t="s">
        <v>309</v>
      </c>
      <c r="E54" s="138" t="s">
        <v>588</v>
      </c>
      <c r="F54" s="32" t="s">
        <v>133</v>
      </c>
      <c r="G54" s="10" t="s">
        <v>383</v>
      </c>
      <c r="H54" s="11">
        <v>5.5</v>
      </c>
      <c r="I54" s="66"/>
      <c r="J54" s="121">
        <f t="shared" ref="J54:J64" si="11">I54*H54</f>
        <v>0</v>
      </c>
      <c r="K54" s="1"/>
      <c r="L54" s="1"/>
      <c r="N54" s="1"/>
    </row>
    <row r="55" spans="1:14" ht="12.95" customHeight="1">
      <c r="A55" s="106" t="b">
        <f t="shared" si="9"/>
        <v>0</v>
      </c>
      <c r="B55" s="207" t="s">
        <v>643</v>
      </c>
      <c r="C55" s="91" t="s">
        <v>584</v>
      </c>
      <c r="D55" s="108" t="s">
        <v>586</v>
      </c>
      <c r="E55" s="136" t="s">
        <v>512</v>
      </c>
      <c r="F55" s="4" t="s">
        <v>107</v>
      </c>
      <c r="G55" s="9" t="s">
        <v>564</v>
      </c>
      <c r="H55" s="78">
        <v>11.75</v>
      </c>
      <c r="I55" s="67"/>
      <c r="J55" s="105">
        <f t="shared" si="11"/>
        <v>0</v>
      </c>
      <c r="M55" s="2"/>
      <c r="N55" s="2"/>
    </row>
    <row r="56" spans="1:14" s="2" customFormat="1" ht="12.95" customHeight="1">
      <c r="A56" s="106" t="b">
        <f t="shared" si="9"/>
        <v>0</v>
      </c>
      <c r="B56" s="207" t="s">
        <v>643</v>
      </c>
      <c r="C56" s="91" t="s">
        <v>584</v>
      </c>
      <c r="D56" s="108" t="s">
        <v>586</v>
      </c>
      <c r="E56" s="136" t="s">
        <v>512</v>
      </c>
      <c r="F56" s="4" t="s">
        <v>500</v>
      </c>
      <c r="G56" s="9" t="s">
        <v>565</v>
      </c>
      <c r="H56" s="78">
        <v>11.75</v>
      </c>
      <c r="I56" s="67"/>
      <c r="J56" s="105">
        <f t="shared" si="11"/>
        <v>0</v>
      </c>
      <c r="K56" s="1"/>
      <c r="L56" s="1"/>
      <c r="M56" s="1"/>
      <c r="N56" s="1"/>
    </row>
    <row r="57" spans="1:14" ht="12.95" customHeight="1">
      <c r="A57" s="106" t="b">
        <f t="shared" si="9"/>
        <v>0</v>
      </c>
      <c r="B57" s="207" t="s">
        <v>643</v>
      </c>
      <c r="C57" s="91" t="s">
        <v>584</v>
      </c>
      <c r="D57" s="108" t="s">
        <v>586</v>
      </c>
      <c r="E57" s="136" t="s">
        <v>512</v>
      </c>
      <c r="F57" s="4" t="s">
        <v>108</v>
      </c>
      <c r="G57" s="9" t="s">
        <v>566</v>
      </c>
      <c r="H57" s="78">
        <v>11.75</v>
      </c>
      <c r="I57" s="67"/>
      <c r="J57" s="105">
        <f t="shared" si="11"/>
        <v>0</v>
      </c>
      <c r="N57" s="2"/>
    </row>
    <row r="58" spans="1:14" s="2" customFormat="1" ht="12.95" customHeight="1">
      <c r="A58" s="106" t="b">
        <f t="shared" si="9"/>
        <v>0</v>
      </c>
      <c r="B58" s="207" t="s">
        <v>643</v>
      </c>
      <c r="C58" s="91" t="s">
        <v>584</v>
      </c>
      <c r="D58" s="108" t="s">
        <v>586</v>
      </c>
      <c r="E58" s="136" t="s">
        <v>512</v>
      </c>
      <c r="F58" s="4" t="s">
        <v>109</v>
      </c>
      <c r="G58" s="9" t="s">
        <v>567</v>
      </c>
      <c r="H58" s="78">
        <v>11.75</v>
      </c>
      <c r="I58" s="67"/>
      <c r="J58" s="105">
        <f t="shared" si="11"/>
        <v>0</v>
      </c>
      <c r="K58" s="1"/>
      <c r="L58" s="1"/>
      <c r="M58" s="1"/>
      <c r="N58" s="1"/>
    </row>
    <row r="59" spans="1:14" ht="12.95" customHeight="1">
      <c r="A59" s="106" t="b">
        <f t="shared" si="9"/>
        <v>0</v>
      </c>
      <c r="B59" s="207" t="s">
        <v>643</v>
      </c>
      <c r="C59" s="91" t="s">
        <v>584</v>
      </c>
      <c r="D59" s="108" t="s">
        <v>586</v>
      </c>
      <c r="E59" s="136" t="s">
        <v>512</v>
      </c>
      <c r="F59" s="4" t="s">
        <v>501</v>
      </c>
      <c r="G59" s="9" t="s">
        <v>568</v>
      </c>
      <c r="H59" s="78">
        <v>11.75</v>
      </c>
      <c r="I59" s="67"/>
      <c r="J59" s="105">
        <f t="shared" si="11"/>
        <v>0</v>
      </c>
      <c r="N59" s="2"/>
    </row>
    <row r="60" spans="1:14" s="2" customFormat="1" ht="12.95" customHeight="1">
      <c r="A60" s="106" t="b">
        <f t="shared" si="9"/>
        <v>0</v>
      </c>
      <c r="B60" s="207" t="s">
        <v>643</v>
      </c>
      <c r="C60" s="91" t="s">
        <v>584</v>
      </c>
      <c r="D60" s="108" t="s">
        <v>586</v>
      </c>
      <c r="E60" s="136" t="s">
        <v>512</v>
      </c>
      <c r="F60" s="4" t="s">
        <v>110</v>
      </c>
      <c r="G60" s="9" t="s">
        <v>569</v>
      </c>
      <c r="H60" s="78">
        <v>11.75</v>
      </c>
      <c r="I60" s="67"/>
      <c r="J60" s="105">
        <f t="shared" si="11"/>
        <v>0</v>
      </c>
      <c r="K60" s="1"/>
      <c r="L60" s="1"/>
      <c r="M60" s="1"/>
      <c r="N60" s="1"/>
    </row>
    <row r="61" spans="1:14" ht="12.95" customHeight="1">
      <c r="A61" s="106" t="b">
        <f t="shared" si="9"/>
        <v>0</v>
      </c>
      <c r="B61" s="207" t="s">
        <v>643</v>
      </c>
      <c r="C61" s="91" t="s">
        <v>584</v>
      </c>
      <c r="D61" s="108" t="s">
        <v>586</v>
      </c>
      <c r="E61" s="136" t="s">
        <v>512</v>
      </c>
      <c r="F61" s="4" t="s">
        <v>502</v>
      </c>
      <c r="G61" s="9" t="s">
        <v>570</v>
      </c>
      <c r="H61" s="78">
        <v>11.75</v>
      </c>
      <c r="I61" s="67"/>
      <c r="J61" s="105">
        <f t="shared" si="11"/>
        <v>0</v>
      </c>
      <c r="N61" s="2"/>
    </row>
    <row r="62" spans="1:14" s="2" customFormat="1" ht="12.95" customHeight="1">
      <c r="A62" s="106" t="b">
        <f t="shared" si="9"/>
        <v>0</v>
      </c>
      <c r="B62" s="207" t="s">
        <v>643</v>
      </c>
      <c r="C62" s="91" t="s">
        <v>584</v>
      </c>
      <c r="D62" s="108" t="s">
        <v>586</v>
      </c>
      <c r="E62" s="136" t="s">
        <v>512</v>
      </c>
      <c r="F62" s="4" t="s">
        <v>503</v>
      </c>
      <c r="G62" s="9" t="s">
        <v>571</v>
      </c>
      <c r="H62" s="78">
        <v>11.75</v>
      </c>
      <c r="I62" s="67"/>
      <c r="J62" s="105">
        <f t="shared" si="11"/>
        <v>0</v>
      </c>
      <c r="K62" s="1"/>
      <c r="L62" s="1"/>
      <c r="M62" s="1"/>
      <c r="N62" s="1"/>
    </row>
    <row r="63" spans="1:14" ht="12.95" customHeight="1">
      <c r="A63" s="106" t="b">
        <f t="shared" si="9"/>
        <v>0</v>
      </c>
      <c r="B63" s="207" t="s">
        <v>643</v>
      </c>
      <c r="C63" s="91" t="s">
        <v>584</v>
      </c>
      <c r="D63" s="108" t="s">
        <v>586</v>
      </c>
      <c r="E63" s="136" t="s">
        <v>512</v>
      </c>
      <c r="F63" s="4" t="s">
        <v>111</v>
      </c>
      <c r="G63" s="9" t="s">
        <v>574</v>
      </c>
      <c r="H63" s="78">
        <v>11.75</v>
      </c>
      <c r="I63" s="67"/>
      <c r="J63" s="105">
        <f t="shared" si="11"/>
        <v>0</v>
      </c>
      <c r="N63" s="2"/>
    </row>
    <row r="64" spans="1:14" s="2" customFormat="1" ht="12.95" customHeight="1" thickBot="1">
      <c r="A64" s="129" t="b">
        <f t="shared" si="9"/>
        <v>0</v>
      </c>
      <c r="B64" s="206" t="s">
        <v>643</v>
      </c>
      <c r="C64" s="101" t="s">
        <v>584</v>
      </c>
      <c r="D64" s="101" t="s">
        <v>586</v>
      </c>
      <c r="E64" s="138" t="s">
        <v>512</v>
      </c>
      <c r="F64" s="32" t="s">
        <v>112</v>
      </c>
      <c r="G64" s="10" t="s">
        <v>572</v>
      </c>
      <c r="H64" s="11">
        <v>11.75</v>
      </c>
      <c r="I64" s="66"/>
      <c r="J64" s="121">
        <f t="shared" si="11"/>
        <v>0</v>
      </c>
      <c r="K64" s="1"/>
      <c r="L64" s="1"/>
      <c r="M64" s="1"/>
      <c r="N64" s="1"/>
    </row>
    <row r="65" spans="1:14" ht="12.95" customHeight="1">
      <c r="A65" s="106" t="b">
        <f t="shared" ref="A65:A70" si="12">IF(I65&gt;0,"OPS")</f>
        <v>0</v>
      </c>
      <c r="B65" s="207" t="s">
        <v>645</v>
      </c>
      <c r="C65" s="91" t="s">
        <v>584</v>
      </c>
      <c r="D65" s="91" t="s">
        <v>586</v>
      </c>
      <c r="E65" s="137" t="s">
        <v>587</v>
      </c>
      <c r="F65" s="4" t="s">
        <v>345</v>
      </c>
      <c r="G65" s="77" t="s">
        <v>348</v>
      </c>
      <c r="H65" s="78">
        <v>16.5</v>
      </c>
      <c r="I65" s="67"/>
      <c r="J65" s="105">
        <f t="shared" ref="J65:J70" si="13">I65*H65</f>
        <v>0</v>
      </c>
      <c r="M65" s="2"/>
      <c r="N65" s="2"/>
    </row>
    <row r="66" spans="1:14" s="2" customFormat="1" ht="12.95" customHeight="1" thickBot="1">
      <c r="A66" s="129" t="b">
        <f t="shared" si="12"/>
        <v>0</v>
      </c>
      <c r="B66" s="206" t="s">
        <v>645</v>
      </c>
      <c r="C66" s="101" t="s">
        <v>584</v>
      </c>
      <c r="D66" s="101" t="s">
        <v>586</v>
      </c>
      <c r="E66" s="138" t="s">
        <v>587</v>
      </c>
      <c r="F66" s="32" t="s">
        <v>346</v>
      </c>
      <c r="G66" s="10" t="s">
        <v>347</v>
      </c>
      <c r="H66" s="11">
        <v>16.5</v>
      </c>
      <c r="I66" s="66"/>
      <c r="J66" s="121">
        <f t="shared" si="13"/>
        <v>0</v>
      </c>
      <c r="K66" s="1"/>
      <c r="L66" s="1"/>
      <c r="N66" s="1"/>
    </row>
    <row r="67" spans="1:14" ht="12.95" customHeight="1">
      <c r="A67" s="127" t="b">
        <f t="shared" si="12"/>
        <v>0</v>
      </c>
      <c r="B67" s="204" t="s">
        <v>94</v>
      </c>
      <c r="C67" s="91" t="s">
        <v>585</v>
      </c>
      <c r="D67" s="91" t="s">
        <v>586</v>
      </c>
      <c r="E67" s="136" t="s">
        <v>511</v>
      </c>
      <c r="F67" s="33" t="s">
        <v>207</v>
      </c>
      <c r="G67" s="63" t="s">
        <v>575</v>
      </c>
      <c r="H67" s="64">
        <v>12.25</v>
      </c>
      <c r="I67" s="62"/>
      <c r="J67" s="128">
        <f t="shared" si="13"/>
        <v>0</v>
      </c>
      <c r="M67" s="2"/>
      <c r="N67" s="2"/>
    </row>
    <row r="68" spans="1:14" s="2" customFormat="1" ht="12.95" customHeight="1">
      <c r="A68" s="106" t="b">
        <f t="shared" si="12"/>
        <v>0</v>
      </c>
      <c r="B68" s="207" t="s">
        <v>643</v>
      </c>
      <c r="C68" s="91" t="s">
        <v>585</v>
      </c>
      <c r="D68" s="91" t="s">
        <v>586</v>
      </c>
      <c r="E68" s="136" t="s">
        <v>512</v>
      </c>
      <c r="F68" s="4" t="s">
        <v>205</v>
      </c>
      <c r="G68" s="77" t="s">
        <v>576</v>
      </c>
      <c r="H68" s="78">
        <v>11.75</v>
      </c>
      <c r="I68" s="67"/>
      <c r="J68" s="105">
        <f t="shared" si="13"/>
        <v>0</v>
      </c>
      <c r="K68" s="1"/>
      <c r="L68" s="1"/>
      <c r="N68" s="1"/>
    </row>
    <row r="69" spans="1:14" ht="12.95" customHeight="1">
      <c r="A69" s="106" t="b">
        <f t="shared" si="12"/>
        <v>0</v>
      </c>
      <c r="B69" s="207" t="s">
        <v>97</v>
      </c>
      <c r="C69" s="91" t="s">
        <v>585</v>
      </c>
      <c r="D69" s="91" t="s">
        <v>586</v>
      </c>
      <c r="E69" s="136" t="s">
        <v>510</v>
      </c>
      <c r="F69" s="4" t="s">
        <v>215</v>
      </c>
      <c r="G69" s="77" t="s">
        <v>577</v>
      </c>
      <c r="H69" s="78">
        <v>10.75</v>
      </c>
      <c r="I69" s="67"/>
      <c r="J69" s="105">
        <f t="shared" si="13"/>
        <v>0</v>
      </c>
      <c r="M69" s="2"/>
      <c r="N69" s="2"/>
    </row>
    <row r="70" spans="1:14" s="2" customFormat="1" ht="12.95" customHeight="1">
      <c r="A70" s="271" t="b">
        <f t="shared" si="12"/>
        <v>0</v>
      </c>
      <c r="B70" s="283" t="s">
        <v>341</v>
      </c>
      <c r="C70" s="153" t="s">
        <v>585</v>
      </c>
      <c r="D70" s="153" t="s">
        <v>586</v>
      </c>
      <c r="E70" s="145" t="s">
        <v>517</v>
      </c>
      <c r="F70" s="29" t="s">
        <v>419</v>
      </c>
      <c r="G70" s="284" t="s">
        <v>649</v>
      </c>
      <c r="H70" s="287">
        <v>9.5</v>
      </c>
      <c r="I70" s="75"/>
      <c r="J70" s="167">
        <f t="shared" si="13"/>
        <v>0</v>
      </c>
      <c r="K70" s="1"/>
      <c r="L70" s="1"/>
      <c r="N70" s="1"/>
    </row>
    <row r="71" spans="1:14" s="2" customFormat="1" ht="12.95" customHeight="1" thickBot="1">
      <c r="A71" s="285"/>
      <c r="B71" s="286"/>
      <c r="C71" s="320" t="s">
        <v>452</v>
      </c>
      <c r="D71" s="111"/>
      <c r="E71" s="144"/>
      <c r="F71" s="111"/>
      <c r="G71" s="112"/>
      <c r="H71" s="112"/>
      <c r="I71" s="112"/>
      <c r="J71" s="112"/>
      <c r="K71" s="1"/>
      <c r="L71" s="1"/>
      <c r="N71" s="1"/>
    </row>
    <row r="72" spans="1:14" ht="12.95" customHeight="1">
      <c r="A72" s="113" t="str">
        <f t="shared" ref="A72:A87" si="14">IF(I72&gt;0,"OPS","FALSE")</f>
        <v>FALSE</v>
      </c>
      <c r="B72" s="126" t="s">
        <v>306</v>
      </c>
      <c r="C72" s="103" t="s">
        <v>590</v>
      </c>
      <c r="D72" s="135" t="s">
        <v>596</v>
      </c>
      <c r="E72" s="114" t="s">
        <v>614</v>
      </c>
      <c r="F72" s="51" t="s">
        <v>292</v>
      </c>
      <c r="G72" s="288" t="s">
        <v>311</v>
      </c>
      <c r="H72" s="122">
        <v>7</v>
      </c>
      <c r="I72" s="54"/>
      <c r="J72" s="104">
        <f t="shared" ref="J72:J87" si="15">I72*H72</f>
        <v>0</v>
      </c>
      <c r="K72" s="159"/>
      <c r="M72" s="2"/>
      <c r="N72" s="2"/>
    </row>
    <row r="73" spans="1:14" s="2" customFormat="1" ht="12.95" customHeight="1">
      <c r="A73" s="117" t="str">
        <f t="shared" si="14"/>
        <v>FALSE</v>
      </c>
      <c r="B73" s="97" t="s">
        <v>306</v>
      </c>
      <c r="C73" s="91" t="s">
        <v>590</v>
      </c>
      <c r="D73" s="196" t="s">
        <v>596</v>
      </c>
      <c r="E73" s="93" t="s">
        <v>614</v>
      </c>
      <c r="F73" s="6" t="s">
        <v>293</v>
      </c>
      <c r="G73" s="31" t="s">
        <v>312</v>
      </c>
      <c r="H73" s="5">
        <v>7</v>
      </c>
      <c r="I73" s="67"/>
      <c r="J73" s="105">
        <f t="shared" si="15"/>
        <v>0</v>
      </c>
      <c r="K73" s="159"/>
      <c r="L73" s="1"/>
      <c r="N73" s="1"/>
    </row>
    <row r="74" spans="1:14" ht="12.95" customHeight="1">
      <c r="A74" s="117" t="str">
        <f t="shared" si="14"/>
        <v>FALSE</v>
      </c>
      <c r="B74" s="97" t="s">
        <v>306</v>
      </c>
      <c r="C74" s="91" t="s">
        <v>590</v>
      </c>
      <c r="D74" s="196" t="s">
        <v>596</v>
      </c>
      <c r="E74" s="93" t="s">
        <v>614</v>
      </c>
      <c r="F74" s="6" t="s">
        <v>294</v>
      </c>
      <c r="G74" s="31" t="s">
        <v>313</v>
      </c>
      <c r="H74" s="5">
        <v>7</v>
      </c>
      <c r="I74" s="67"/>
      <c r="J74" s="123">
        <f t="shared" si="15"/>
        <v>0</v>
      </c>
      <c r="K74" s="159"/>
      <c r="M74" s="2"/>
      <c r="N74" s="2"/>
    </row>
    <row r="75" spans="1:14" s="2" customFormat="1" ht="12.95" customHeight="1">
      <c r="A75" s="117" t="str">
        <f t="shared" si="14"/>
        <v>FALSE</v>
      </c>
      <c r="B75" s="97" t="s">
        <v>306</v>
      </c>
      <c r="C75" s="91" t="s">
        <v>590</v>
      </c>
      <c r="D75" s="196" t="s">
        <v>596</v>
      </c>
      <c r="E75" s="93" t="s">
        <v>614</v>
      </c>
      <c r="F75" s="6" t="s">
        <v>295</v>
      </c>
      <c r="G75" s="31" t="s">
        <v>314</v>
      </c>
      <c r="H75" s="5">
        <v>7</v>
      </c>
      <c r="I75" s="67"/>
      <c r="J75" s="123">
        <f t="shared" si="15"/>
        <v>0</v>
      </c>
      <c r="K75" s="159"/>
      <c r="L75" s="1"/>
      <c r="N75" s="1"/>
    </row>
    <row r="76" spans="1:14" ht="12.95" customHeight="1">
      <c r="A76" s="117" t="str">
        <f t="shared" si="14"/>
        <v>FALSE</v>
      </c>
      <c r="B76" s="97" t="s">
        <v>306</v>
      </c>
      <c r="C76" s="91" t="s">
        <v>590</v>
      </c>
      <c r="D76" s="196" t="s">
        <v>596</v>
      </c>
      <c r="E76" s="93" t="s">
        <v>614</v>
      </c>
      <c r="F76" s="6" t="s">
        <v>296</v>
      </c>
      <c r="G76" s="31" t="s">
        <v>315</v>
      </c>
      <c r="H76" s="5">
        <v>7</v>
      </c>
      <c r="I76" s="67"/>
      <c r="J76" s="105">
        <f t="shared" si="15"/>
        <v>0</v>
      </c>
      <c r="K76" s="159"/>
      <c r="M76" s="2"/>
      <c r="N76" s="2"/>
    </row>
    <row r="77" spans="1:14" s="2" customFormat="1" ht="12.95" customHeight="1">
      <c r="A77" s="117" t="str">
        <f t="shared" si="14"/>
        <v>FALSE</v>
      </c>
      <c r="B77" s="97" t="s">
        <v>306</v>
      </c>
      <c r="C77" s="91" t="s">
        <v>590</v>
      </c>
      <c r="D77" s="140" t="s">
        <v>596</v>
      </c>
      <c r="E77" s="93" t="s">
        <v>614</v>
      </c>
      <c r="F77" s="6" t="s">
        <v>297</v>
      </c>
      <c r="G77" s="31" t="s">
        <v>316</v>
      </c>
      <c r="H77" s="5">
        <v>7</v>
      </c>
      <c r="I77" s="67"/>
      <c r="J77" s="105">
        <f t="shared" si="15"/>
        <v>0</v>
      </c>
      <c r="K77" s="159"/>
      <c r="L77" s="1"/>
      <c r="N77" s="1"/>
    </row>
    <row r="78" spans="1:14" ht="12.95" customHeight="1">
      <c r="A78" s="117" t="str">
        <f>IF(I78&gt;0,"OPS","FALSE")</f>
        <v>FALSE</v>
      </c>
      <c r="B78" s="97" t="s">
        <v>306</v>
      </c>
      <c r="C78" s="91" t="s">
        <v>591</v>
      </c>
      <c r="D78" s="140" t="s">
        <v>596</v>
      </c>
      <c r="E78" s="93" t="s">
        <v>614</v>
      </c>
      <c r="F78" s="6" t="s">
        <v>298</v>
      </c>
      <c r="G78" s="31" t="s">
        <v>402</v>
      </c>
      <c r="H78" s="5">
        <v>7</v>
      </c>
      <c r="I78" s="67"/>
      <c r="J78" s="105">
        <f>I78*H78</f>
        <v>0</v>
      </c>
      <c r="K78" s="159"/>
      <c r="N78" s="2"/>
    </row>
    <row r="79" spans="1:14" s="2" customFormat="1" ht="12.95" customHeight="1">
      <c r="A79" s="117" t="str">
        <f>IF(I79&gt;0,"OPS","FALSE")</f>
        <v>FALSE</v>
      </c>
      <c r="B79" s="97" t="s">
        <v>306</v>
      </c>
      <c r="C79" s="93" t="s">
        <v>590</v>
      </c>
      <c r="D79" s="140" t="s">
        <v>596</v>
      </c>
      <c r="E79" s="93" t="s">
        <v>614</v>
      </c>
      <c r="F79" s="6" t="s">
        <v>299</v>
      </c>
      <c r="G79" s="31" t="s">
        <v>404</v>
      </c>
      <c r="H79" s="5">
        <v>2.75</v>
      </c>
      <c r="I79" s="67"/>
      <c r="J79" s="105">
        <f>I79*H79</f>
        <v>0</v>
      </c>
      <c r="K79" s="159"/>
      <c r="L79" s="1"/>
      <c r="M79" s="1"/>
      <c r="N79" s="1"/>
    </row>
    <row r="80" spans="1:14" ht="12.95" customHeight="1">
      <c r="A80" s="117" t="str">
        <f>IF(I80&gt;0,"OPS","FALSE")</f>
        <v>FALSE</v>
      </c>
      <c r="B80" s="97" t="s">
        <v>306</v>
      </c>
      <c r="C80" s="93" t="s">
        <v>591</v>
      </c>
      <c r="D80" s="140" t="s">
        <v>596</v>
      </c>
      <c r="E80" s="93" t="s">
        <v>614</v>
      </c>
      <c r="F80" s="6" t="s">
        <v>300</v>
      </c>
      <c r="G80" s="31" t="s">
        <v>405</v>
      </c>
      <c r="H80" s="5">
        <v>2.75</v>
      </c>
      <c r="I80" s="67"/>
      <c r="J80" s="105">
        <f>I80*H80</f>
        <v>0</v>
      </c>
      <c r="K80" s="159"/>
      <c r="M80" s="2"/>
      <c r="N80" s="2"/>
    </row>
    <row r="81" spans="1:14" s="2" customFormat="1" ht="12.95" customHeight="1">
      <c r="A81" s="117" t="str">
        <f t="shared" si="14"/>
        <v>FALSE</v>
      </c>
      <c r="B81" s="97" t="s">
        <v>94</v>
      </c>
      <c r="C81" s="93" t="s">
        <v>591</v>
      </c>
      <c r="D81" s="140" t="s">
        <v>596</v>
      </c>
      <c r="E81" s="93" t="s">
        <v>580</v>
      </c>
      <c r="F81" s="6" t="s">
        <v>74</v>
      </c>
      <c r="G81" s="31" t="s">
        <v>234</v>
      </c>
      <c r="H81" s="5">
        <v>12.5</v>
      </c>
      <c r="I81" s="67"/>
      <c r="J81" s="105">
        <f t="shared" si="15"/>
        <v>0</v>
      </c>
      <c r="K81" s="159"/>
      <c r="L81" s="1"/>
      <c r="N81" s="1"/>
    </row>
    <row r="82" spans="1:14" ht="12.95" customHeight="1">
      <c r="A82" s="117" t="str">
        <f t="shared" si="14"/>
        <v>FALSE</v>
      </c>
      <c r="B82" s="97" t="s">
        <v>94</v>
      </c>
      <c r="C82" s="93" t="s">
        <v>591</v>
      </c>
      <c r="D82" s="140" t="s">
        <v>596</v>
      </c>
      <c r="E82" s="93" t="s">
        <v>580</v>
      </c>
      <c r="F82" s="6" t="s">
        <v>207</v>
      </c>
      <c r="G82" s="31" t="s">
        <v>233</v>
      </c>
      <c r="H82" s="5">
        <v>12.25</v>
      </c>
      <c r="I82" s="67"/>
      <c r="J82" s="105">
        <f t="shared" si="15"/>
        <v>0</v>
      </c>
      <c r="K82" s="159"/>
      <c r="M82" s="2"/>
      <c r="N82" s="2"/>
    </row>
    <row r="83" spans="1:14" s="2" customFormat="1" ht="12.95" customHeight="1">
      <c r="A83" s="117" t="str">
        <f t="shared" si="14"/>
        <v>FALSE</v>
      </c>
      <c r="B83" s="97" t="s">
        <v>97</v>
      </c>
      <c r="C83" s="93" t="s">
        <v>591</v>
      </c>
      <c r="D83" s="140" t="s">
        <v>596</v>
      </c>
      <c r="E83" s="93" t="s">
        <v>581</v>
      </c>
      <c r="F83" s="6" t="s">
        <v>258</v>
      </c>
      <c r="G83" s="31" t="s">
        <v>175</v>
      </c>
      <c r="H83" s="5">
        <v>7</v>
      </c>
      <c r="I83" s="67"/>
      <c r="J83" s="105">
        <f t="shared" si="15"/>
        <v>0</v>
      </c>
      <c r="K83" s="159"/>
      <c r="L83" s="1"/>
      <c r="N83" s="1"/>
    </row>
    <row r="84" spans="1:14" ht="12.95" customHeight="1">
      <c r="A84" s="117" t="str">
        <f t="shared" si="14"/>
        <v>FALSE</v>
      </c>
      <c r="B84" s="97" t="s">
        <v>307</v>
      </c>
      <c r="C84" s="93" t="s">
        <v>591</v>
      </c>
      <c r="D84" s="93" t="s">
        <v>596</v>
      </c>
      <c r="E84" s="140" t="s">
        <v>510</v>
      </c>
      <c r="F84" s="6" t="s">
        <v>230</v>
      </c>
      <c r="G84" s="31" t="s">
        <v>227</v>
      </c>
      <c r="H84" s="5">
        <v>7</v>
      </c>
      <c r="I84" s="67"/>
      <c r="J84" s="105">
        <f t="shared" si="15"/>
        <v>0</v>
      </c>
      <c r="K84" s="159"/>
      <c r="N84" s="2"/>
    </row>
    <row r="85" spans="1:14" s="2" customFormat="1" ht="12.95" customHeight="1">
      <c r="A85" s="117" t="str">
        <f t="shared" si="14"/>
        <v>FALSE</v>
      </c>
      <c r="B85" s="97" t="s">
        <v>144</v>
      </c>
      <c r="C85" s="140" t="s">
        <v>591</v>
      </c>
      <c r="D85" s="140" t="s">
        <v>596</v>
      </c>
      <c r="E85" s="93" t="s">
        <v>514</v>
      </c>
      <c r="F85" s="6" t="s">
        <v>232</v>
      </c>
      <c r="G85" s="31" t="s">
        <v>178</v>
      </c>
      <c r="H85" s="5">
        <v>7</v>
      </c>
      <c r="I85" s="67"/>
      <c r="J85" s="105">
        <f t="shared" si="15"/>
        <v>0</v>
      </c>
      <c r="K85" s="159"/>
      <c r="L85" s="1"/>
      <c r="N85" s="1"/>
    </row>
    <row r="86" spans="1:14" ht="12.95" customHeight="1">
      <c r="A86" s="117" t="str">
        <f t="shared" si="14"/>
        <v>FALSE</v>
      </c>
      <c r="B86" s="97" t="s">
        <v>144</v>
      </c>
      <c r="C86" s="140" t="s">
        <v>590</v>
      </c>
      <c r="D86" s="140" t="s">
        <v>596</v>
      </c>
      <c r="E86" s="93" t="s">
        <v>514</v>
      </c>
      <c r="F86" s="6" t="s">
        <v>301</v>
      </c>
      <c r="G86" s="31" t="s">
        <v>303</v>
      </c>
      <c r="H86" s="5">
        <v>7</v>
      </c>
      <c r="I86" s="67"/>
      <c r="J86" s="105">
        <f t="shared" si="15"/>
        <v>0</v>
      </c>
      <c r="K86" s="159"/>
      <c r="N86" s="2"/>
    </row>
    <row r="87" spans="1:14" s="2" customFormat="1" ht="12.95" customHeight="1">
      <c r="A87" s="117" t="str">
        <f t="shared" si="14"/>
        <v>FALSE</v>
      </c>
      <c r="B87" s="97" t="s">
        <v>144</v>
      </c>
      <c r="C87" s="140" t="s">
        <v>590</v>
      </c>
      <c r="D87" s="140" t="s">
        <v>596</v>
      </c>
      <c r="E87" s="93" t="s">
        <v>514</v>
      </c>
      <c r="F87" s="6" t="s">
        <v>302</v>
      </c>
      <c r="G87" s="31" t="s">
        <v>304</v>
      </c>
      <c r="H87" s="5">
        <v>7</v>
      </c>
      <c r="I87" s="67"/>
      <c r="J87" s="105">
        <f t="shared" si="15"/>
        <v>0</v>
      </c>
      <c r="K87" s="159"/>
      <c r="L87" s="1"/>
      <c r="N87" s="1"/>
    </row>
    <row r="88" spans="1:14" s="2" customFormat="1" ht="12.95" customHeight="1">
      <c r="A88" s="117" t="str">
        <f>IF(I88&gt;0,"OPS","FALSE")</f>
        <v>FALSE</v>
      </c>
      <c r="B88" s="97" t="s">
        <v>289</v>
      </c>
      <c r="C88" s="140" t="s">
        <v>591</v>
      </c>
      <c r="D88" s="140" t="s">
        <v>596</v>
      </c>
      <c r="E88" s="93" t="s">
        <v>587</v>
      </c>
      <c r="F88" s="6" t="s">
        <v>346</v>
      </c>
      <c r="G88" s="31" t="s">
        <v>349</v>
      </c>
      <c r="H88" s="5">
        <v>16.5</v>
      </c>
      <c r="I88" s="67"/>
      <c r="J88" s="105">
        <f>I88*H88</f>
        <v>0</v>
      </c>
      <c r="K88" s="159"/>
      <c r="L88" s="1"/>
      <c r="M88" s="1"/>
    </row>
    <row r="89" spans="1:14" ht="12.95" customHeight="1">
      <c r="A89" s="117" t="str">
        <f>IF(I89&gt;0,"OPS","FALSE")</f>
        <v>FALSE</v>
      </c>
      <c r="B89" s="97" t="s">
        <v>344</v>
      </c>
      <c r="C89" s="137" t="s">
        <v>590</v>
      </c>
      <c r="D89" s="140" t="s">
        <v>596</v>
      </c>
      <c r="E89" s="93" t="s">
        <v>588</v>
      </c>
      <c r="F89" s="6" t="s">
        <v>125</v>
      </c>
      <c r="G89" s="31" t="s">
        <v>126</v>
      </c>
      <c r="H89" s="5">
        <v>5.5</v>
      </c>
      <c r="I89" s="67"/>
      <c r="J89" s="105">
        <f>I89*H89</f>
        <v>0</v>
      </c>
      <c r="K89" s="159"/>
      <c r="N89" s="2"/>
    </row>
    <row r="90" spans="1:14" ht="12.95" customHeight="1">
      <c r="A90" s="117" t="str">
        <f t="shared" ref="A90:A104" si="16">IF(I90&gt;0,"OPS","FALSE")</f>
        <v>FALSE</v>
      </c>
      <c r="B90" s="97" t="s">
        <v>344</v>
      </c>
      <c r="C90" s="137" t="s">
        <v>590</v>
      </c>
      <c r="D90" s="140" t="s">
        <v>596</v>
      </c>
      <c r="E90" s="93" t="s">
        <v>613</v>
      </c>
      <c r="F90" s="6" t="s">
        <v>403</v>
      </c>
      <c r="G90" s="31" t="s">
        <v>407</v>
      </c>
      <c r="H90" s="5">
        <v>2.75</v>
      </c>
      <c r="I90" s="67"/>
      <c r="J90" s="105">
        <f t="shared" ref="J90:J104" si="17">I90*H90</f>
        <v>0</v>
      </c>
      <c r="K90" s="159"/>
      <c r="N90" s="2"/>
    </row>
    <row r="91" spans="1:14" s="2" customFormat="1" ht="12.95" customHeight="1">
      <c r="A91" s="117" t="str">
        <f t="shared" si="16"/>
        <v>FALSE</v>
      </c>
      <c r="B91" s="97" t="s">
        <v>344</v>
      </c>
      <c r="C91" s="137" t="s">
        <v>590</v>
      </c>
      <c r="D91" s="140" t="s">
        <v>596</v>
      </c>
      <c r="E91" s="93" t="s">
        <v>614</v>
      </c>
      <c r="F91" s="6" t="s">
        <v>299</v>
      </c>
      <c r="G91" s="31" t="s">
        <v>408</v>
      </c>
      <c r="H91" s="5">
        <v>2.75</v>
      </c>
      <c r="I91" s="67"/>
      <c r="J91" s="105">
        <f t="shared" si="17"/>
        <v>0</v>
      </c>
      <c r="K91" s="159"/>
      <c r="L91" s="1"/>
      <c r="M91" s="1"/>
      <c r="N91" s="1"/>
    </row>
    <row r="92" spans="1:14" ht="12.95" customHeight="1" thickBot="1">
      <c r="A92" s="118" t="str">
        <f t="shared" si="16"/>
        <v>FALSE</v>
      </c>
      <c r="B92" s="149" t="s">
        <v>285</v>
      </c>
      <c r="C92" s="138" t="s">
        <v>592</v>
      </c>
      <c r="D92" s="141" t="s">
        <v>596</v>
      </c>
      <c r="E92" s="141" t="s">
        <v>599</v>
      </c>
      <c r="F92" s="24" t="s">
        <v>135</v>
      </c>
      <c r="G92" s="125" t="s">
        <v>136</v>
      </c>
      <c r="H92" s="222">
        <v>0.35</v>
      </c>
      <c r="I92" s="66"/>
      <c r="J92" s="121">
        <f t="shared" si="17"/>
        <v>0</v>
      </c>
      <c r="K92" s="159"/>
      <c r="N92" s="2"/>
    </row>
    <row r="93" spans="1:14" s="2" customFormat="1" ht="12.95" customHeight="1">
      <c r="A93" s="223" t="str">
        <f t="shared" si="16"/>
        <v>FALSE</v>
      </c>
      <c r="B93" s="126" t="s">
        <v>306</v>
      </c>
      <c r="C93" s="103" t="s">
        <v>590</v>
      </c>
      <c r="D93" s="103" t="s">
        <v>600</v>
      </c>
      <c r="E93" s="103" t="s">
        <v>613</v>
      </c>
      <c r="F93" s="51" t="s">
        <v>64</v>
      </c>
      <c r="G93" s="55" t="s">
        <v>199</v>
      </c>
      <c r="H93" s="122">
        <v>7</v>
      </c>
      <c r="I93" s="54"/>
      <c r="J93" s="104">
        <f t="shared" si="17"/>
        <v>0</v>
      </c>
      <c r="K93" s="159"/>
      <c r="L93" s="1"/>
      <c r="M93" s="1"/>
      <c r="N93" s="1"/>
    </row>
    <row r="94" spans="1:14" ht="12.95" customHeight="1">
      <c r="A94" s="26" t="str">
        <f t="shared" si="16"/>
        <v>FALSE</v>
      </c>
      <c r="B94" s="97" t="s">
        <v>306</v>
      </c>
      <c r="C94" s="91" t="s">
        <v>590</v>
      </c>
      <c r="D94" s="95" t="s">
        <v>600</v>
      </c>
      <c r="E94" s="95" t="s">
        <v>613</v>
      </c>
      <c r="F94" s="6" t="s">
        <v>65</v>
      </c>
      <c r="G94" s="192" t="s">
        <v>200</v>
      </c>
      <c r="H94" s="5">
        <v>7</v>
      </c>
      <c r="I94" s="67"/>
      <c r="J94" s="163">
        <f t="shared" si="17"/>
        <v>0</v>
      </c>
      <c r="K94" s="159"/>
      <c r="N94" s="2"/>
    </row>
    <row r="95" spans="1:14" s="2" customFormat="1" ht="12.95" customHeight="1">
      <c r="A95" s="26" t="str">
        <f t="shared" si="16"/>
        <v>FALSE</v>
      </c>
      <c r="B95" s="97" t="s">
        <v>306</v>
      </c>
      <c r="C95" s="91" t="s">
        <v>590</v>
      </c>
      <c r="D95" s="95" t="s">
        <v>600</v>
      </c>
      <c r="E95" s="95" t="s">
        <v>613</v>
      </c>
      <c r="F95" s="6" t="s">
        <v>66</v>
      </c>
      <c r="G95" s="192" t="s">
        <v>201</v>
      </c>
      <c r="H95" s="5">
        <v>7</v>
      </c>
      <c r="I95" s="67"/>
      <c r="J95" s="158">
        <f t="shared" si="17"/>
        <v>0</v>
      </c>
      <c r="K95" s="159"/>
      <c r="L95" s="1"/>
      <c r="M95" s="1"/>
    </row>
    <row r="96" spans="1:14" ht="12.95" customHeight="1">
      <c r="A96" s="26" t="str">
        <f t="shared" si="16"/>
        <v>FALSE</v>
      </c>
      <c r="B96" s="97" t="s">
        <v>306</v>
      </c>
      <c r="C96" s="91" t="s">
        <v>590</v>
      </c>
      <c r="D96" s="95" t="s">
        <v>600</v>
      </c>
      <c r="E96" s="95" t="s">
        <v>613</v>
      </c>
      <c r="F96" s="6" t="s">
        <v>67</v>
      </c>
      <c r="G96" s="192" t="s">
        <v>202</v>
      </c>
      <c r="H96" s="5">
        <v>7</v>
      </c>
      <c r="I96" s="67"/>
      <c r="J96" s="158">
        <f t="shared" si="17"/>
        <v>0</v>
      </c>
      <c r="K96" s="159"/>
      <c r="N96" s="2"/>
    </row>
    <row r="97" spans="1:13" s="2" customFormat="1" ht="12.95" customHeight="1">
      <c r="A97" s="26" t="str">
        <f t="shared" si="16"/>
        <v>FALSE</v>
      </c>
      <c r="B97" s="97" t="s">
        <v>306</v>
      </c>
      <c r="C97" s="91" t="s">
        <v>590</v>
      </c>
      <c r="D97" s="95" t="s">
        <v>600</v>
      </c>
      <c r="E97" s="95" t="s">
        <v>613</v>
      </c>
      <c r="F97" s="6" t="s">
        <v>68</v>
      </c>
      <c r="G97" s="192" t="s">
        <v>203</v>
      </c>
      <c r="H97" s="5">
        <v>7</v>
      </c>
      <c r="I97" s="67"/>
      <c r="J97" s="163">
        <f t="shared" si="17"/>
        <v>0</v>
      </c>
      <c r="K97" s="159"/>
      <c r="L97" s="1"/>
      <c r="M97" s="1"/>
    </row>
    <row r="98" spans="1:13" s="2" customFormat="1" ht="12.95" customHeight="1">
      <c r="A98" s="26" t="str">
        <f t="shared" si="16"/>
        <v>FALSE</v>
      </c>
      <c r="B98" s="97" t="s">
        <v>306</v>
      </c>
      <c r="C98" s="91" t="s">
        <v>590</v>
      </c>
      <c r="D98" s="95" t="s">
        <v>600</v>
      </c>
      <c r="E98" s="95" t="s">
        <v>613</v>
      </c>
      <c r="F98" s="6" t="s">
        <v>69</v>
      </c>
      <c r="G98" s="192" t="s">
        <v>204</v>
      </c>
      <c r="H98" s="5">
        <v>7</v>
      </c>
      <c r="I98" s="67"/>
      <c r="J98" s="163">
        <f t="shared" si="17"/>
        <v>0</v>
      </c>
      <c r="K98" s="159"/>
      <c r="L98" s="1"/>
      <c r="M98" s="1"/>
    </row>
    <row r="99" spans="1:13" s="2" customFormat="1" ht="12.95" customHeight="1">
      <c r="A99" s="26" t="str">
        <f t="shared" si="16"/>
        <v>FALSE</v>
      </c>
      <c r="B99" s="98" t="s">
        <v>93</v>
      </c>
      <c r="C99" s="91" t="s">
        <v>591</v>
      </c>
      <c r="D99" s="95" t="s">
        <v>600</v>
      </c>
      <c r="E99" s="95" t="s">
        <v>614</v>
      </c>
      <c r="F99" s="30" t="s">
        <v>70</v>
      </c>
      <c r="G99" s="192" t="s">
        <v>283</v>
      </c>
      <c r="H99" s="5">
        <v>7</v>
      </c>
      <c r="I99" s="67"/>
      <c r="J99" s="163">
        <f t="shared" si="17"/>
        <v>0</v>
      </c>
      <c r="K99" s="159"/>
      <c r="L99" s="1"/>
      <c r="M99" s="1"/>
    </row>
    <row r="100" spans="1:13" s="2" customFormat="1" ht="12.95" customHeight="1">
      <c r="A100" s="26" t="str">
        <f t="shared" si="16"/>
        <v>FALSE</v>
      </c>
      <c r="B100" s="97" t="s">
        <v>94</v>
      </c>
      <c r="C100" s="91" t="s">
        <v>591</v>
      </c>
      <c r="D100" s="95" t="s">
        <v>600</v>
      </c>
      <c r="E100" s="95" t="s">
        <v>580</v>
      </c>
      <c r="F100" s="6" t="s">
        <v>74</v>
      </c>
      <c r="G100" s="192" t="s">
        <v>234</v>
      </c>
      <c r="H100" s="5">
        <v>7</v>
      </c>
      <c r="I100" s="67"/>
      <c r="J100" s="163">
        <f t="shared" si="17"/>
        <v>0</v>
      </c>
      <c r="K100" s="159"/>
      <c r="L100" s="1"/>
      <c r="M100" s="1"/>
    </row>
    <row r="101" spans="1:13" s="2" customFormat="1" ht="12.95" customHeight="1">
      <c r="A101" s="26" t="str">
        <f t="shared" si="16"/>
        <v>FALSE</v>
      </c>
      <c r="B101" s="97" t="s">
        <v>97</v>
      </c>
      <c r="C101" s="91" t="s">
        <v>591</v>
      </c>
      <c r="D101" s="95" t="s">
        <v>600</v>
      </c>
      <c r="E101" s="95" t="s">
        <v>581</v>
      </c>
      <c r="F101" s="6" t="s">
        <v>359</v>
      </c>
      <c r="G101" s="192" t="s">
        <v>175</v>
      </c>
      <c r="H101" s="5">
        <v>7</v>
      </c>
      <c r="I101" s="67"/>
      <c r="J101" s="163">
        <f t="shared" si="17"/>
        <v>0</v>
      </c>
      <c r="K101" s="159"/>
      <c r="L101" s="1"/>
      <c r="M101" s="1"/>
    </row>
    <row r="102" spans="1:13" s="2" customFormat="1" ht="12.95" customHeight="1">
      <c r="A102" s="26" t="str">
        <f t="shared" si="16"/>
        <v>FALSE</v>
      </c>
      <c r="B102" s="97" t="s">
        <v>307</v>
      </c>
      <c r="C102" s="91" t="s">
        <v>591</v>
      </c>
      <c r="D102" s="95" t="s">
        <v>600</v>
      </c>
      <c r="E102" s="95" t="s">
        <v>510</v>
      </c>
      <c r="F102" s="6" t="s">
        <v>230</v>
      </c>
      <c r="G102" s="192" t="s">
        <v>227</v>
      </c>
      <c r="H102" s="5">
        <v>7</v>
      </c>
      <c r="I102" s="67"/>
      <c r="J102" s="163">
        <f t="shared" si="17"/>
        <v>0</v>
      </c>
      <c r="K102" s="159"/>
      <c r="L102" s="1"/>
      <c r="M102" s="1"/>
    </row>
    <row r="103" spans="1:13" s="2" customFormat="1" ht="12.95" customHeight="1">
      <c r="A103" s="26" t="str">
        <f t="shared" si="16"/>
        <v>FALSE</v>
      </c>
      <c r="B103" s="97" t="s">
        <v>341</v>
      </c>
      <c r="C103" s="91" t="s">
        <v>591</v>
      </c>
      <c r="D103" s="95" t="s">
        <v>600</v>
      </c>
      <c r="E103" s="95" t="s">
        <v>517</v>
      </c>
      <c r="F103" s="6" t="s">
        <v>419</v>
      </c>
      <c r="G103" s="192" t="s">
        <v>420</v>
      </c>
      <c r="H103" s="5">
        <v>9.5</v>
      </c>
      <c r="I103" s="67"/>
      <c r="J103" s="163">
        <f t="shared" si="17"/>
        <v>0</v>
      </c>
      <c r="K103" s="159"/>
      <c r="L103" s="1"/>
      <c r="M103" s="1"/>
    </row>
    <row r="104" spans="1:13" s="2" customFormat="1" ht="12.95" customHeight="1" thickBot="1">
      <c r="A104" s="221" t="str">
        <f t="shared" si="16"/>
        <v>FALSE</v>
      </c>
      <c r="B104" s="149" t="s">
        <v>341</v>
      </c>
      <c r="C104" s="138" t="s">
        <v>591</v>
      </c>
      <c r="D104" s="141" t="s">
        <v>600</v>
      </c>
      <c r="E104" s="141" t="s">
        <v>582</v>
      </c>
      <c r="F104" s="24" t="s">
        <v>342</v>
      </c>
      <c r="G104" s="125" t="s">
        <v>350</v>
      </c>
      <c r="H104" s="222">
        <v>48</v>
      </c>
      <c r="I104" s="66"/>
      <c r="J104" s="121">
        <f t="shared" si="17"/>
        <v>0</v>
      </c>
      <c r="K104" s="159"/>
      <c r="L104" s="1"/>
      <c r="M104" s="1"/>
    </row>
    <row r="105" spans="1:13" ht="12.95" customHeight="1" thickBot="1">
      <c r="A105" s="134" t="b">
        <v>0</v>
      </c>
      <c r="B105" s="201"/>
      <c r="C105" s="318" t="s">
        <v>453</v>
      </c>
      <c r="D105" s="94"/>
      <c r="E105" s="87"/>
      <c r="F105" s="94"/>
      <c r="G105" s="87"/>
      <c r="H105" s="87"/>
      <c r="I105" s="87"/>
      <c r="J105" s="88"/>
      <c r="K105" s="85"/>
      <c r="L105" s="85"/>
    </row>
    <row r="106" spans="1:13" ht="12.95" customHeight="1">
      <c r="A106" s="113" t="str">
        <f>IF(I106&gt;0,"OPS","FALSE")</f>
        <v>FALSE</v>
      </c>
      <c r="B106" s="126" t="s">
        <v>95</v>
      </c>
      <c r="C106" s="114" t="s">
        <v>597</v>
      </c>
      <c r="D106" s="114" t="s">
        <v>651</v>
      </c>
      <c r="E106" s="114" t="s">
        <v>340</v>
      </c>
      <c r="F106" s="51" t="s">
        <v>81</v>
      </c>
      <c r="G106" s="52" t="s">
        <v>167</v>
      </c>
      <c r="H106" s="53">
        <v>12</v>
      </c>
      <c r="I106" s="54"/>
      <c r="J106" s="104">
        <f>I106*H106</f>
        <v>0</v>
      </c>
      <c r="K106" s="159"/>
    </row>
    <row r="107" spans="1:13" ht="12.95" customHeight="1">
      <c r="A107" s="117" t="str">
        <f>IF(I107&gt;0,"OPS","FALSE")</f>
        <v>FALSE</v>
      </c>
      <c r="B107" s="97" t="s">
        <v>96</v>
      </c>
      <c r="C107" s="93" t="s">
        <v>597</v>
      </c>
      <c r="D107" s="93" t="s">
        <v>651</v>
      </c>
      <c r="E107" s="93" t="s">
        <v>340</v>
      </c>
      <c r="F107" s="6" t="s">
        <v>84</v>
      </c>
      <c r="G107" s="7" t="s">
        <v>169</v>
      </c>
      <c r="H107" s="8">
        <v>12</v>
      </c>
      <c r="I107" s="67"/>
      <c r="J107" s="105">
        <f t="shared" ref="J107:J108" si="18">I107*H107</f>
        <v>0</v>
      </c>
    </row>
    <row r="108" spans="1:13" ht="12.95" customHeight="1">
      <c r="A108" s="117" t="str">
        <f t="shared" ref="A108:A111" si="19">IF(I108&gt;0,"OPS","FALSE")</f>
        <v>FALSE</v>
      </c>
      <c r="B108" s="168" t="s">
        <v>144</v>
      </c>
      <c r="C108" s="93" t="s">
        <v>597</v>
      </c>
      <c r="D108" s="97" t="s">
        <v>652</v>
      </c>
      <c r="E108" s="93" t="s">
        <v>340</v>
      </c>
      <c r="F108" s="6" t="s">
        <v>75</v>
      </c>
      <c r="G108" s="7" t="s">
        <v>163</v>
      </c>
      <c r="H108" s="8">
        <v>12</v>
      </c>
      <c r="I108" s="67"/>
      <c r="J108" s="105">
        <f t="shared" si="18"/>
        <v>0</v>
      </c>
    </row>
    <row r="109" spans="1:13" ht="12.95" customHeight="1">
      <c r="A109" s="235" t="str">
        <f t="shared" si="19"/>
        <v>FALSE</v>
      </c>
      <c r="B109" s="166" t="s">
        <v>144</v>
      </c>
      <c r="C109" s="93" t="s">
        <v>597</v>
      </c>
      <c r="D109" s="97" t="s">
        <v>652</v>
      </c>
      <c r="E109" s="93" t="s">
        <v>340</v>
      </c>
      <c r="F109" s="6" t="s">
        <v>76</v>
      </c>
      <c r="G109" s="7" t="s">
        <v>164</v>
      </c>
      <c r="H109" s="8">
        <v>12</v>
      </c>
      <c r="I109" s="67"/>
      <c r="J109" s="105">
        <f>I109*H109</f>
        <v>0</v>
      </c>
    </row>
    <row r="110" spans="1:13" ht="12.95" customHeight="1">
      <c r="A110" s="117" t="str">
        <f t="shared" si="19"/>
        <v>FALSE</v>
      </c>
      <c r="B110" s="97" t="s">
        <v>97</v>
      </c>
      <c r="C110" s="93" t="s">
        <v>597</v>
      </c>
      <c r="D110" s="93" t="s">
        <v>653</v>
      </c>
      <c r="E110" s="93" t="s">
        <v>340</v>
      </c>
      <c r="F110" s="6" t="s">
        <v>87</v>
      </c>
      <c r="G110" s="7" t="s">
        <v>171</v>
      </c>
      <c r="H110" s="8">
        <v>12</v>
      </c>
      <c r="I110" s="67"/>
      <c r="J110" s="105">
        <f t="shared" ref="J110:J111" si="20">I110*H110</f>
        <v>0</v>
      </c>
    </row>
    <row r="111" spans="1:13" ht="12.95" customHeight="1">
      <c r="A111" s="117" t="str">
        <f t="shared" si="19"/>
        <v>FALSE</v>
      </c>
      <c r="B111" s="97" t="s">
        <v>97</v>
      </c>
      <c r="C111" s="93" t="s">
        <v>597</v>
      </c>
      <c r="D111" s="93" t="s">
        <v>653</v>
      </c>
      <c r="E111" s="93" t="s">
        <v>340</v>
      </c>
      <c r="F111" s="6" t="s">
        <v>88</v>
      </c>
      <c r="G111" s="7" t="s">
        <v>172</v>
      </c>
      <c r="H111" s="8">
        <v>12</v>
      </c>
      <c r="I111" s="67"/>
      <c r="J111" s="105">
        <f t="shared" si="20"/>
        <v>0</v>
      </c>
    </row>
    <row r="112" spans="1:13" ht="12.95" customHeight="1">
      <c r="A112" s="131" t="str">
        <f>IF(I112&gt;0,"OPS","FALSE")</f>
        <v>FALSE</v>
      </c>
      <c r="B112" s="208" t="s">
        <v>224</v>
      </c>
      <c r="C112" s="96" t="s">
        <v>597</v>
      </c>
      <c r="D112" s="96" t="s">
        <v>652</v>
      </c>
      <c r="E112" s="142" t="s">
        <v>340</v>
      </c>
      <c r="F112" s="264" t="s">
        <v>299</v>
      </c>
      <c r="G112" s="34" t="s">
        <v>132</v>
      </c>
      <c r="H112" s="35">
        <v>2.75</v>
      </c>
      <c r="I112" s="23"/>
      <c r="J112" s="132">
        <f>I112*H112</f>
        <v>0</v>
      </c>
    </row>
    <row r="113" spans="1:13" ht="12.95" customHeight="1" thickBot="1">
      <c r="A113" s="265" t="str">
        <f t="shared" ref="A113" si="21">IF(I113&gt;0,"OPS","FALSE")</f>
        <v>FALSE</v>
      </c>
      <c r="B113" s="266" t="s">
        <v>339</v>
      </c>
      <c r="C113" s="267" t="s">
        <v>597</v>
      </c>
      <c r="D113" s="267" t="s">
        <v>598</v>
      </c>
      <c r="E113" s="267" t="s">
        <v>616</v>
      </c>
      <c r="F113" s="268" t="s">
        <v>130</v>
      </c>
      <c r="G113" s="269" t="s">
        <v>131</v>
      </c>
      <c r="H113" s="270">
        <v>5.75</v>
      </c>
      <c r="I113" s="245"/>
      <c r="J113" s="246">
        <f t="shared" ref="J113" si="22">I113*H113</f>
        <v>0</v>
      </c>
      <c r="K113" s="61"/>
      <c r="L113" s="61"/>
    </row>
    <row r="114" spans="1:13" ht="12.95" customHeight="1">
      <c r="A114" s="256" t="b">
        <v>0</v>
      </c>
      <c r="B114" s="257"/>
      <c r="C114" s="319" t="s">
        <v>454</v>
      </c>
      <c r="D114" s="258"/>
      <c r="E114" s="259"/>
      <c r="F114" s="258"/>
      <c r="G114" s="259"/>
      <c r="H114" s="259"/>
      <c r="I114" s="259"/>
      <c r="J114" s="260"/>
      <c r="K114" s="85"/>
      <c r="L114" s="85"/>
    </row>
    <row r="115" spans="1:13" ht="12.95" customHeight="1">
      <c r="A115" s="68" t="b">
        <f t="shared" ref="A115:A126" si="23">IF(I115&gt;0,"OPS")</f>
        <v>0</v>
      </c>
      <c r="B115" s="170" t="s">
        <v>662</v>
      </c>
      <c r="C115" s="153" t="s">
        <v>610</v>
      </c>
      <c r="D115" s="150" t="s">
        <v>632</v>
      </c>
      <c r="E115" s="137" t="s">
        <v>633</v>
      </c>
      <c r="F115" s="38" t="s">
        <v>475</v>
      </c>
      <c r="G115" s="9" t="s">
        <v>669</v>
      </c>
      <c r="H115" s="73">
        <v>4</v>
      </c>
      <c r="I115" s="67"/>
      <c r="J115" s="161">
        <f t="shared" ref="J115:J126" si="24">SUM(I115*H115)</f>
        <v>0</v>
      </c>
      <c r="K115" s="61"/>
    </row>
    <row r="116" spans="1:13" ht="12.95" customHeight="1">
      <c r="A116" s="68" t="b">
        <f t="shared" si="23"/>
        <v>0</v>
      </c>
      <c r="B116" s="170" t="s">
        <v>662</v>
      </c>
      <c r="C116" s="91" t="s">
        <v>611</v>
      </c>
      <c r="D116" s="150" t="s">
        <v>632</v>
      </c>
      <c r="E116" s="91" t="s">
        <v>634</v>
      </c>
      <c r="F116" s="38" t="s">
        <v>476</v>
      </c>
      <c r="G116" s="9" t="s">
        <v>676</v>
      </c>
      <c r="H116" s="73">
        <v>7</v>
      </c>
      <c r="I116" s="67"/>
      <c r="J116" s="161">
        <f t="shared" si="24"/>
        <v>0</v>
      </c>
      <c r="K116" s="156"/>
    </row>
    <row r="117" spans="1:13" ht="12.95" customHeight="1">
      <c r="A117" s="68" t="b">
        <f t="shared" si="23"/>
        <v>0</v>
      </c>
      <c r="B117" s="170" t="s">
        <v>659</v>
      </c>
      <c r="C117" s="153" t="s">
        <v>610</v>
      </c>
      <c r="D117" s="150" t="s">
        <v>632</v>
      </c>
      <c r="E117" s="137" t="s">
        <v>633</v>
      </c>
      <c r="F117" s="38" t="s">
        <v>663</v>
      </c>
      <c r="G117" s="9" t="s">
        <v>670</v>
      </c>
      <c r="H117" s="73">
        <v>4</v>
      </c>
      <c r="I117" s="67"/>
      <c r="J117" s="161">
        <f t="shared" si="24"/>
        <v>0</v>
      </c>
      <c r="K117" s="156"/>
      <c r="M117" s="60"/>
    </row>
    <row r="118" spans="1:13" ht="12.95" customHeight="1">
      <c r="A118" s="68" t="b">
        <f t="shared" si="23"/>
        <v>0</v>
      </c>
      <c r="B118" s="170" t="s">
        <v>659</v>
      </c>
      <c r="C118" s="91" t="s">
        <v>611</v>
      </c>
      <c r="D118" s="150" t="s">
        <v>632</v>
      </c>
      <c r="E118" s="91" t="s">
        <v>601</v>
      </c>
      <c r="F118" s="38" t="s">
        <v>664</v>
      </c>
      <c r="G118" s="9" t="s">
        <v>677</v>
      </c>
      <c r="H118" s="73">
        <v>4.25</v>
      </c>
      <c r="I118" s="67"/>
      <c r="J118" s="161">
        <f t="shared" si="24"/>
        <v>0</v>
      </c>
      <c r="K118" s="156"/>
      <c r="M118" s="60"/>
    </row>
    <row r="119" spans="1:13" ht="12.95" customHeight="1">
      <c r="A119" s="68" t="b">
        <f t="shared" si="23"/>
        <v>0</v>
      </c>
      <c r="B119" s="170" t="s">
        <v>660</v>
      </c>
      <c r="C119" s="91" t="s">
        <v>611</v>
      </c>
      <c r="D119" s="150" t="s">
        <v>632</v>
      </c>
      <c r="E119" s="137" t="s">
        <v>633</v>
      </c>
      <c r="F119" s="38" t="s">
        <v>692</v>
      </c>
      <c r="G119" s="9" t="s">
        <v>671</v>
      </c>
      <c r="H119" s="73">
        <v>4</v>
      </c>
      <c r="I119" s="67"/>
      <c r="J119" s="161">
        <f t="shared" si="24"/>
        <v>0</v>
      </c>
      <c r="K119" s="156"/>
    </row>
    <row r="120" spans="1:13" ht="12.95" customHeight="1">
      <c r="A120" s="68" t="b">
        <f t="shared" si="23"/>
        <v>0</v>
      </c>
      <c r="B120" s="170" t="s">
        <v>660</v>
      </c>
      <c r="C120" s="153" t="s">
        <v>610</v>
      </c>
      <c r="D120" s="150" t="s">
        <v>632</v>
      </c>
      <c r="E120" s="91" t="s">
        <v>665</v>
      </c>
      <c r="F120" s="38" t="s">
        <v>658</v>
      </c>
      <c r="G120" s="9" t="s">
        <v>678</v>
      </c>
      <c r="H120" s="73">
        <v>4</v>
      </c>
      <c r="I120" s="67"/>
      <c r="J120" s="161">
        <f t="shared" si="24"/>
        <v>0</v>
      </c>
      <c r="K120" s="156"/>
      <c r="M120" s="85"/>
    </row>
    <row r="121" spans="1:13" ht="12.95" customHeight="1">
      <c r="A121" s="68" t="b">
        <f t="shared" si="23"/>
        <v>0</v>
      </c>
      <c r="B121" s="170" t="s">
        <v>661</v>
      </c>
      <c r="C121" s="153" t="s">
        <v>610</v>
      </c>
      <c r="D121" s="150" t="s">
        <v>632</v>
      </c>
      <c r="E121" s="137" t="s">
        <v>633</v>
      </c>
      <c r="F121" s="38" t="s">
        <v>625</v>
      </c>
      <c r="G121" s="9" t="s">
        <v>672</v>
      </c>
      <c r="H121" s="73">
        <v>3</v>
      </c>
      <c r="I121" s="67"/>
      <c r="J121" s="161">
        <f t="shared" si="24"/>
        <v>0</v>
      </c>
      <c r="K121" s="156"/>
      <c r="L121" s="191"/>
    </row>
    <row r="122" spans="1:13" ht="12.95" customHeight="1">
      <c r="A122" s="68" t="b">
        <f t="shared" si="23"/>
        <v>0</v>
      </c>
      <c r="B122" s="170" t="s">
        <v>661</v>
      </c>
      <c r="C122" s="91" t="s">
        <v>611</v>
      </c>
      <c r="D122" s="150" t="s">
        <v>632</v>
      </c>
      <c r="E122" s="91" t="s">
        <v>601</v>
      </c>
      <c r="F122" s="38" t="s">
        <v>666</v>
      </c>
      <c r="G122" s="9" t="s">
        <v>673</v>
      </c>
      <c r="H122" s="73">
        <v>4.25</v>
      </c>
      <c r="I122" s="67"/>
      <c r="J122" s="161">
        <f t="shared" si="24"/>
        <v>0</v>
      </c>
      <c r="K122" s="157"/>
      <c r="L122" s="191"/>
    </row>
    <row r="123" spans="1:13" ht="12.95" customHeight="1">
      <c r="A123" s="68" t="b">
        <f t="shared" si="23"/>
        <v>0</v>
      </c>
      <c r="B123" s="170" t="s">
        <v>667</v>
      </c>
      <c r="C123" s="153" t="s">
        <v>610</v>
      </c>
      <c r="D123" s="150" t="s">
        <v>632</v>
      </c>
      <c r="E123" s="137" t="s">
        <v>595</v>
      </c>
      <c r="F123" s="38" t="s">
        <v>654</v>
      </c>
      <c r="G123" s="109" t="s">
        <v>641</v>
      </c>
      <c r="H123" s="73">
        <v>6</v>
      </c>
      <c r="I123" s="67"/>
      <c r="J123" s="161">
        <f t="shared" si="24"/>
        <v>0</v>
      </c>
      <c r="K123" s="156"/>
      <c r="L123" s="191"/>
    </row>
    <row r="124" spans="1:13" ht="12.95" customHeight="1">
      <c r="A124" s="68" t="b">
        <f t="shared" si="23"/>
        <v>0</v>
      </c>
      <c r="B124" s="170" t="s">
        <v>667</v>
      </c>
      <c r="C124" s="91" t="s">
        <v>611</v>
      </c>
      <c r="D124" s="150" t="s">
        <v>632</v>
      </c>
      <c r="E124" s="95" t="s">
        <v>609</v>
      </c>
      <c r="F124" s="38" t="s">
        <v>624</v>
      </c>
      <c r="G124" s="9" t="s">
        <v>674</v>
      </c>
      <c r="H124" s="73">
        <v>3</v>
      </c>
      <c r="I124" s="67"/>
      <c r="J124" s="161">
        <f t="shared" si="24"/>
        <v>0</v>
      </c>
      <c r="K124" s="157"/>
      <c r="L124" s="191"/>
    </row>
    <row r="125" spans="1:13" ht="12.95" customHeight="1">
      <c r="A125" s="68" t="b">
        <f t="shared" si="23"/>
        <v>0</v>
      </c>
      <c r="B125" s="170" t="s">
        <v>668</v>
      </c>
      <c r="C125" s="153" t="s">
        <v>610</v>
      </c>
      <c r="D125" s="150" t="s">
        <v>632</v>
      </c>
      <c r="E125" s="137" t="s">
        <v>633</v>
      </c>
      <c r="F125" s="152" t="s">
        <v>475</v>
      </c>
      <c r="G125" s="4" t="s">
        <v>669</v>
      </c>
      <c r="H125" s="73">
        <v>4</v>
      </c>
      <c r="I125" s="67"/>
      <c r="J125" s="161">
        <f t="shared" si="24"/>
        <v>0</v>
      </c>
      <c r="K125" s="156"/>
      <c r="L125" s="191"/>
    </row>
    <row r="126" spans="1:13" ht="12.95" customHeight="1" thickBot="1">
      <c r="A126" s="237" t="b">
        <f t="shared" si="23"/>
        <v>0</v>
      </c>
      <c r="B126" s="238" t="s">
        <v>668</v>
      </c>
      <c r="C126" s="101" t="s">
        <v>611</v>
      </c>
      <c r="D126" s="239" t="s">
        <v>632</v>
      </c>
      <c r="E126" s="101" t="s">
        <v>634</v>
      </c>
      <c r="F126" s="240" t="s">
        <v>476</v>
      </c>
      <c r="G126" s="32" t="s">
        <v>675</v>
      </c>
      <c r="H126" s="70">
        <v>7</v>
      </c>
      <c r="I126" s="66"/>
      <c r="J126" s="121">
        <f t="shared" si="24"/>
        <v>0</v>
      </c>
      <c r="K126" s="157"/>
      <c r="L126" s="191"/>
    </row>
    <row r="127" spans="1:13" ht="12.95" customHeight="1">
      <c r="A127" s="102" t="b">
        <f t="shared" ref="A127:A136" si="25">IF(I127&gt;0,"OPS")</f>
        <v>0</v>
      </c>
      <c r="B127" s="205" t="s">
        <v>630</v>
      </c>
      <c r="C127" s="103" t="s">
        <v>610</v>
      </c>
      <c r="D127" s="103" t="s">
        <v>612</v>
      </c>
      <c r="E127" s="135" t="s">
        <v>609</v>
      </c>
      <c r="F127" s="146" t="s">
        <v>331</v>
      </c>
      <c r="G127" s="55" t="s">
        <v>360</v>
      </c>
      <c r="H127" s="56">
        <v>1</v>
      </c>
      <c r="I127" s="54"/>
      <c r="J127" s="104">
        <f t="shared" ref="J127:J136" si="26">SUM(I127*H127)</f>
        <v>0</v>
      </c>
    </row>
    <row r="128" spans="1:13" ht="12.95" customHeight="1">
      <c r="A128" s="106" t="b">
        <f t="shared" si="25"/>
        <v>0</v>
      </c>
      <c r="B128" s="226" t="s">
        <v>630</v>
      </c>
      <c r="C128" s="91" t="s">
        <v>610</v>
      </c>
      <c r="D128" s="91" t="s">
        <v>612</v>
      </c>
      <c r="E128" s="137" t="s">
        <v>609</v>
      </c>
      <c r="F128" s="38" t="s">
        <v>329</v>
      </c>
      <c r="G128" s="9" t="s">
        <v>361</v>
      </c>
      <c r="H128" s="78">
        <v>1</v>
      </c>
      <c r="I128" s="67"/>
      <c r="J128" s="105">
        <f t="shared" si="26"/>
        <v>0</v>
      </c>
    </row>
    <row r="129" spans="1:10" ht="12.95" customHeight="1">
      <c r="A129" s="106" t="b">
        <f t="shared" si="25"/>
        <v>0</v>
      </c>
      <c r="B129" s="226" t="s">
        <v>630</v>
      </c>
      <c r="C129" s="91" t="s">
        <v>610</v>
      </c>
      <c r="D129" s="91" t="s">
        <v>612</v>
      </c>
      <c r="E129" s="137" t="s">
        <v>609</v>
      </c>
      <c r="F129" s="38" t="s">
        <v>330</v>
      </c>
      <c r="G129" s="9" t="s">
        <v>362</v>
      </c>
      <c r="H129" s="78">
        <v>1</v>
      </c>
      <c r="I129" s="67"/>
      <c r="J129" s="105">
        <f t="shared" si="26"/>
        <v>0</v>
      </c>
    </row>
    <row r="130" spans="1:10" ht="12.95" customHeight="1">
      <c r="A130" s="106" t="b">
        <f t="shared" si="25"/>
        <v>0</v>
      </c>
      <c r="B130" s="226" t="s">
        <v>630</v>
      </c>
      <c r="C130" s="91" t="s">
        <v>610</v>
      </c>
      <c r="D130" s="91" t="s">
        <v>612</v>
      </c>
      <c r="E130" s="137" t="s">
        <v>609</v>
      </c>
      <c r="F130" s="38" t="s">
        <v>332</v>
      </c>
      <c r="G130" s="9" t="s">
        <v>363</v>
      </c>
      <c r="H130" s="78">
        <v>1</v>
      </c>
      <c r="I130" s="67"/>
      <c r="J130" s="105">
        <f t="shared" si="26"/>
        <v>0</v>
      </c>
    </row>
    <row r="131" spans="1:10" ht="12.95" customHeight="1">
      <c r="A131" s="106" t="b">
        <f t="shared" si="25"/>
        <v>0</v>
      </c>
      <c r="B131" s="226" t="s">
        <v>630</v>
      </c>
      <c r="C131" s="91" t="s">
        <v>610</v>
      </c>
      <c r="D131" s="91" t="s">
        <v>612</v>
      </c>
      <c r="E131" s="137" t="s">
        <v>609</v>
      </c>
      <c r="F131" s="38" t="s">
        <v>333</v>
      </c>
      <c r="G131" s="9" t="s">
        <v>364</v>
      </c>
      <c r="H131" s="78">
        <v>1</v>
      </c>
      <c r="I131" s="67"/>
      <c r="J131" s="105">
        <f t="shared" si="26"/>
        <v>0</v>
      </c>
    </row>
    <row r="132" spans="1:10" ht="12.95" customHeight="1">
      <c r="A132" s="106" t="b">
        <f t="shared" si="25"/>
        <v>0</v>
      </c>
      <c r="B132" s="226" t="s">
        <v>630</v>
      </c>
      <c r="C132" s="91" t="s">
        <v>610</v>
      </c>
      <c r="D132" s="91" t="s">
        <v>612</v>
      </c>
      <c r="E132" s="137" t="s">
        <v>609</v>
      </c>
      <c r="F132" s="38" t="s">
        <v>334</v>
      </c>
      <c r="G132" s="9" t="s">
        <v>365</v>
      </c>
      <c r="H132" s="78">
        <v>1</v>
      </c>
      <c r="I132" s="67"/>
      <c r="J132" s="105">
        <f t="shared" si="26"/>
        <v>0</v>
      </c>
    </row>
    <row r="133" spans="1:10" ht="12.95" customHeight="1">
      <c r="A133" s="106" t="b">
        <f t="shared" si="25"/>
        <v>0</v>
      </c>
      <c r="B133" s="226" t="s">
        <v>630</v>
      </c>
      <c r="C133" s="91" t="s">
        <v>610</v>
      </c>
      <c r="D133" s="91" t="s">
        <v>612</v>
      </c>
      <c r="E133" s="137" t="s">
        <v>609</v>
      </c>
      <c r="F133" s="38" t="s">
        <v>335</v>
      </c>
      <c r="G133" s="9" t="s">
        <v>366</v>
      </c>
      <c r="H133" s="78">
        <v>1</v>
      </c>
      <c r="I133" s="67"/>
      <c r="J133" s="105">
        <f t="shared" si="26"/>
        <v>0</v>
      </c>
    </row>
    <row r="134" spans="1:10" ht="12.95" customHeight="1">
      <c r="A134" s="106" t="b">
        <f t="shared" si="25"/>
        <v>0</v>
      </c>
      <c r="B134" s="226" t="s">
        <v>630</v>
      </c>
      <c r="C134" s="91" t="s">
        <v>610</v>
      </c>
      <c r="D134" s="91" t="s">
        <v>612</v>
      </c>
      <c r="E134" s="137" t="s">
        <v>609</v>
      </c>
      <c r="F134" s="38" t="s">
        <v>336</v>
      </c>
      <c r="G134" s="9" t="s">
        <v>367</v>
      </c>
      <c r="H134" s="78">
        <v>1</v>
      </c>
      <c r="I134" s="67"/>
      <c r="J134" s="105">
        <f t="shared" si="26"/>
        <v>0</v>
      </c>
    </row>
    <row r="135" spans="1:10" ht="12.95" customHeight="1">
      <c r="A135" s="106" t="b">
        <f t="shared" si="25"/>
        <v>0</v>
      </c>
      <c r="B135" s="226" t="s">
        <v>630</v>
      </c>
      <c r="C135" s="91" t="s">
        <v>610</v>
      </c>
      <c r="D135" s="91" t="s">
        <v>612</v>
      </c>
      <c r="E135" s="137" t="s">
        <v>609</v>
      </c>
      <c r="F135" s="38" t="s">
        <v>337</v>
      </c>
      <c r="G135" s="9" t="s">
        <v>368</v>
      </c>
      <c r="H135" s="78">
        <v>1</v>
      </c>
      <c r="I135" s="67"/>
      <c r="J135" s="105">
        <f t="shared" si="26"/>
        <v>0</v>
      </c>
    </row>
    <row r="136" spans="1:10" ht="12.95" customHeight="1">
      <c r="A136" s="106" t="b">
        <f t="shared" si="25"/>
        <v>0</v>
      </c>
      <c r="B136" s="226" t="s">
        <v>630</v>
      </c>
      <c r="C136" s="91" t="s">
        <v>610</v>
      </c>
      <c r="D136" s="91" t="s">
        <v>612</v>
      </c>
      <c r="E136" s="137" t="s">
        <v>609</v>
      </c>
      <c r="F136" s="38" t="s">
        <v>338</v>
      </c>
      <c r="G136" s="9" t="s">
        <v>369</v>
      </c>
      <c r="H136" s="78">
        <v>1</v>
      </c>
      <c r="I136" s="67"/>
      <c r="J136" s="105">
        <f t="shared" si="26"/>
        <v>0</v>
      </c>
    </row>
    <row r="137" spans="1:10" ht="12.95" customHeight="1">
      <c r="A137" s="106" t="b">
        <f>IF(I137&gt;0,"OPS")</f>
        <v>0</v>
      </c>
      <c r="B137" s="226" t="s">
        <v>630</v>
      </c>
      <c r="C137" s="91" t="s">
        <v>611</v>
      </c>
      <c r="D137" s="91" t="s">
        <v>612</v>
      </c>
      <c r="E137" s="137" t="s">
        <v>608</v>
      </c>
      <c r="F137" s="148" t="s">
        <v>375</v>
      </c>
      <c r="G137" s="9" t="s">
        <v>370</v>
      </c>
      <c r="H137" s="73">
        <v>2</v>
      </c>
      <c r="I137" s="67"/>
      <c r="J137" s="105">
        <f t="shared" ref="J137" si="27">SUM(I137*H137)</f>
        <v>0</v>
      </c>
    </row>
    <row r="138" spans="1:10" ht="12.95" customHeight="1">
      <c r="A138" s="106" t="b">
        <f t="shared" ref="A138:A147" si="28">IF(I138&gt;0,"OPS")</f>
        <v>0</v>
      </c>
      <c r="B138" s="170" t="s">
        <v>629</v>
      </c>
      <c r="C138" s="91" t="s">
        <v>611</v>
      </c>
      <c r="D138" s="91" t="s">
        <v>612</v>
      </c>
      <c r="E138" s="137" t="s">
        <v>602</v>
      </c>
      <c r="F138" s="4" t="s">
        <v>457</v>
      </c>
      <c r="G138" s="9" t="s">
        <v>682</v>
      </c>
      <c r="H138" s="78">
        <v>3</v>
      </c>
      <c r="I138" s="67"/>
      <c r="J138" s="123">
        <f t="shared" ref="J138:J147" si="29">SUM(I138*H138)</f>
        <v>0</v>
      </c>
    </row>
    <row r="139" spans="1:10" ht="12.95" customHeight="1">
      <c r="A139" s="106" t="b">
        <f t="shared" si="28"/>
        <v>0</v>
      </c>
      <c r="B139" s="170" t="s">
        <v>629</v>
      </c>
      <c r="C139" s="91" t="s">
        <v>610</v>
      </c>
      <c r="D139" s="91" t="s">
        <v>612</v>
      </c>
      <c r="E139" s="137" t="s">
        <v>602</v>
      </c>
      <c r="F139" s="4" t="s">
        <v>458</v>
      </c>
      <c r="G139" s="9" t="s">
        <v>391</v>
      </c>
      <c r="H139" s="78">
        <v>3</v>
      </c>
      <c r="I139" s="67"/>
      <c r="J139" s="123">
        <f t="shared" si="29"/>
        <v>0</v>
      </c>
    </row>
    <row r="140" spans="1:10" ht="12.95" customHeight="1">
      <c r="A140" s="106" t="b">
        <f t="shared" si="28"/>
        <v>0</v>
      </c>
      <c r="B140" s="170" t="s">
        <v>629</v>
      </c>
      <c r="C140" s="91" t="s">
        <v>610</v>
      </c>
      <c r="D140" s="91" t="s">
        <v>612</v>
      </c>
      <c r="E140" s="137" t="s">
        <v>602</v>
      </c>
      <c r="F140" s="4" t="s">
        <v>459</v>
      </c>
      <c r="G140" s="9" t="s">
        <v>392</v>
      </c>
      <c r="H140" s="78">
        <v>3</v>
      </c>
      <c r="I140" s="67"/>
      <c r="J140" s="123">
        <f t="shared" si="29"/>
        <v>0</v>
      </c>
    </row>
    <row r="141" spans="1:10" ht="12.95" customHeight="1">
      <c r="A141" s="106" t="b">
        <f t="shared" si="28"/>
        <v>0</v>
      </c>
      <c r="B141" s="170" t="s">
        <v>629</v>
      </c>
      <c r="C141" s="91" t="s">
        <v>611</v>
      </c>
      <c r="D141" s="91" t="s">
        <v>612</v>
      </c>
      <c r="E141" s="137" t="s">
        <v>602</v>
      </c>
      <c r="F141" s="4" t="s">
        <v>460</v>
      </c>
      <c r="G141" s="9" t="s">
        <v>681</v>
      </c>
      <c r="H141" s="78">
        <v>3</v>
      </c>
      <c r="I141" s="67"/>
      <c r="J141" s="123">
        <f t="shared" si="29"/>
        <v>0</v>
      </c>
    </row>
    <row r="142" spans="1:10" ht="12.95" customHeight="1">
      <c r="A142" s="106" t="b">
        <f t="shared" si="28"/>
        <v>0</v>
      </c>
      <c r="B142" s="170" t="s">
        <v>629</v>
      </c>
      <c r="C142" s="91" t="s">
        <v>610</v>
      </c>
      <c r="D142" s="91" t="s">
        <v>612</v>
      </c>
      <c r="E142" s="137" t="s">
        <v>602</v>
      </c>
      <c r="F142" s="4" t="s">
        <v>461</v>
      </c>
      <c r="G142" s="9" t="s">
        <v>393</v>
      </c>
      <c r="H142" s="78">
        <v>3</v>
      </c>
      <c r="I142" s="67"/>
      <c r="J142" s="123">
        <f t="shared" si="29"/>
        <v>0</v>
      </c>
    </row>
    <row r="143" spans="1:10" ht="12.95" customHeight="1">
      <c r="A143" s="106" t="b">
        <f t="shared" si="28"/>
        <v>0</v>
      </c>
      <c r="B143" s="170" t="s">
        <v>629</v>
      </c>
      <c r="C143" s="91" t="s">
        <v>611</v>
      </c>
      <c r="D143" s="91" t="s">
        <v>612</v>
      </c>
      <c r="E143" s="137" t="s">
        <v>602</v>
      </c>
      <c r="F143" s="4" t="s">
        <v>462</v>
      </c>
      <c r="G143" s="9" t="s">
        <v>683</v>
      </c>
      <c r="H143" s="78">
        <v>3</v>
      </c>
      <c r="I143" s="67"/>
      <c r="J143" s="123">
        <f t="shared" si="29"/>
        <v>0</v>
      </c>
    </row>
    <row r="144" spans="1:10" ht="12.95" customHeight="1">
      <c r="A144" s="106" t="b">
        <f t="shared" ref="A144" si="30">IF(I144&gt;0,"OPS")</f>
        <v>0</v>
      </c>
      <c r="B144" s="170" t="s">
        <v>629</v>
      </c>
      <c r="C144" s="91" t="s">
        <v>610</v>
      </c>
      <c r="D144" s="91" t="s">
        <v>612</v>
      </c>
      <c r="E144" s="137" t="s">
        <v>602</v>
      </c>
      <c r="F144" s="4" t="s">
        <v>693</v>
      </c>
      <c r="G144" s="9" t="s">
        <v>694</v>
      </c>
      <c r="H144" s="78">
        <v>3</v>
      </c>
      <c r="I144" s="67"/>
      <c r="J144" s="123">
        <f t="shared" ref="J144" si="31">SUM(I144*H144)</f>
        <v>0</v>
      </c>
    </row>
    <row r="145" spans="1:14" ht="12.95" customHeight="1">
      <c r="A145" s="106" t="b">
        <f t="shared" si="28"/>
        <v>0</v>
      </c>
      <c r="B145" s="170" t="s">
        <v>629</v>
      </c>
      <c r="C145" s="91" t="s">
        <v>610</v>
      </c>
      <c r="D145" s="91" t="s">
        <v>612</v>
      </c>
      <c r="E145" s="137" t="s">
        <v>602</v>
      </c>
      <c r="F145" s="4" t="s">
        <v>463</v>
      </c>
      <c r="G145" s="9" t="s">
        <v>395</v>
      </c>
      <c r="H145" s="78">
        <v>3</v>
      </c>
      <c r="I145" s="67"/>
      <c r="J145" s="123">
        <f t="shared" si="29"/>
        <v>0</v>
      </c>
    </row>
    <row r="146" spans="1:14" ht="12.95" customHeight="1">
      <c r="A146" s="106" t="b">
        <f t="shared" si="28"/>
        <v>0</v>
      </c>
      <c r="B146" s="170" t="s">
        <v>629</v>
      </c>
      <c r="C146" s="91" t="s">
        <v>610</v>
      </c>
      <c r="D146" s="91" t="s">
        <v>612</v>
      </c>
      <c r="E146" s="137" t="s">
        <v>602</v>
      </c>
      <c r="F146" s="4" t="s">
        <v>464</v>
      </c>
      <c r="G146" s="9" t="s">
        <v>396</v>
      </c>
      <c r="H146" s="78">
        <v>3</v>
      </c>
      <c r="I146" s="67"/>
      <c r="J146" s="123">
        <f t="shared" si="29"/>
        <v>0</v>
      </c>
      <c r="M146" s="85"/>
    </row>
    <row r="147" spans="1:14" ht="12.95" customHeight="1">
      <c r="A147" s="106" t="b">
        <f t="shared" si="28"/>
        <v>0</v>
      </c>
      <c r="B147" s="170" t="s">
        <v>629</v>
      </c>
      <c r="C147" s="91" t="s">
        <v>610</v>
      </c>
      <c r="D147" s="91" t="s">
        <v>612</v>
      </c>
      <c r="E147" s="137" t="s">
        <v>602</v>
      </c>
      <c r="F147" s="4" t="s">
        <v>465</v>
      </c>
      <c r="G147" s="9" t="s">
        <v>397</v>
      </c>
      <c r="H147" s="78">
        <v>3</v>
      </c>
      <c r="I147" s="67"/>
      <c r="J147" s="123">
        <f t="shared" si="29"/>
        <v>0</v>
      </c>
    </row>
    <row r="148" spans="1:14" ht="12.95" customHeight="1">
      <c r="A148" s="106" t="b">
        <f t="shared" ref="A148:A154" si="32">IF(I148&gt;0,"OPS")</f>
        <v>0</v>
      </c>
      <c r="B148" s="170" t="s">
        <v>655</v>
      </c>
      <c r="C148" s="91" t="s">
        <v>610</v>
      </c>
      <c r="D148" s="91" t="s">
        <v>612</v>
      </c>
      <c r="E148" s="137" t="s">
        <v>602</v>
      </c>
      <c r="F148" s="4" t="s">
        <v>386</v>
      </c>
      <c r="G148" s="9" t="s">
        <v>603</v>
      </c>
      <c r="H148" s="78">
        <v>1.75</v>
      </c>
      <c r="I148" s="67"/>
      <c r="J148" s="105">
        <f t="shared" ref="J148:J151" si="33">SUM(I148*H148)</f>
        <v>0</v>
      </c>
    </row>
    <row r="149" spans="1:14" ht="12.95" customHeight="1">
      <c r="A149" s="106" t="b">
        <f t="shared" si="32"/>
        <v>0</v>
      </c>
      <c r="B149" s="170" t="s">
        <v>655</v>
      </c>
      <c r="C149" s="91" t="s">
        <v>610</v>
      </c>
      <c r="D149" s="91" t="s">
        <v>612</v>
      </c>
      <c r="E149" s="137" t="s">
        <v>602</v>
      </c>
      <c r="F149" s="4" t="s">
        <v>371</v>
      </c>
      <c r="G149" s="9" t="s">
        <v>604</v>
      </c>
      <c r="H149" s="78">
        <v>1.75</v>
      </c>
      <c r="I149" s="67"/>
      <c r="J149" s="105">
        <f t="shared" si="33"/>
        <v>0</v>
      </c>
    </row>
    <row r="150" spans="1:14" ht="12.95" customHeight="1">
      <c r="A150" s="106" t="b">
        <f t="shared" si="32"/>
        <v>0</v>
      </c>
      <c r="B150" s="170" t="s">
        <v>655</v>
      </c>
      <c r="C150" s="91" t="s">
        <v>610</v>
      </c>
      <c r="D150" s="91" t="s">
        <v>612</v>
      </c>
      <c r="E150" s="137" t="s">
        <v>602</v>
      </c>
      <c r="F150" s="4" t="s">
        <v>373</v>
      </c>
      <c r="G150" s="9" t="s">
        <v>605</v>
      </c>
      <c r="H150" s="78">
        <v>1.75</v>
      </c>
      <c r="I150" s="67"/>
      <c r="J150" s="105">
        <f t="shared" si="33"/>
        <v>0</v>
      </c>
    </row>
    <row r="151" spans="1:14" ht="12.95" customHeight="1">
      <c r="A151" s="106" t="b">
        <f t="shared" si="32"/>
        <v>0</v>
      </c>
      <c r="B151" s="170" t="s">
        <v>655</v>
      </c>
      <c r="C151" s="91" t="s">
        <v>610</v>
      </c>
      <c r="D151" s="91" t="s">
        <v>612</v>
      </c>
      <c r="E151" s="137" t="s">
        <v>602</v>
      </c>
      <c r="F151" s="4" t="s">
        <v>388</v>
      </c>
      <c r="G151" s="9" t="s">
        <v>606</v>
      </c>
      <c r="H151" s="78">
        <v>1.75</v>
      </c>
      <c r="I151" s="67"/>
      <c r="J151" s="105">
        <f t="shared" si="33"/>
        <v>0</v>
      </c>
    </row>
    <row r="152" spans="1:14" ht="12.95" customHeight="1">
      <c r="A152" s="106" t="b">
        <f t="shared" si="32"/>
        <v>0</v>
      </c>
      <c r="B152" s="170" t="s">
        <v>631</v>
      </c>
      <c r="C152" s="91" t="s">
        <v>610</v>
      </c>
      <c r="D152" s="91" t="s">
        <v>612</v>
      </c>
      <c r="E152" s="137" t="s">
        <v>601</v>
      </c>
      <c r="F152" s="4" t="s">
        <v>466</v>
      </c>
      <c r="G152" s="9" t="s">
        <v>684</v>
      </c>
      <c r="H152" s="78">
        <v>3.25</v>
      </c>
      <c r="I152" s="67"/>
      <c r="J152" s="105">
        <f t="shared" ref="J152:J158" si="34">SUM(I152*H152)</f>
        <v>0</v>
      </c>
    </row>
    <row r="153" spans="1:14" ht="12.95" customHeight="1">
      <c r="A153" s="106" t="b">
        <f t="shared" si="32"/>
        <v>0</v>
      </c>
      <c r="B153" s="170" t="s">
        <v>631</v>
      </c>
      <c r="C153" s="91" t="s">
        <v>610</v>
      </c>
      <c r="D153" s="91" t="s">
        <v>612</v>
      </c>
      <c r="E153" s="137" t="s">
        <v>601</v>
      </c>
      <c r="F153" s="4" t="s">
        <v>467</v>
      </c>
      <c r="G153" s="9" t="s">
        <v>685</v>
      </c>
      <c r="H153" s="78">
        <v>3.25</v>
      </c>
      <c r="I153" s="67"/>
      <c r="J153" s="105">
        <f t="shared" si="34"/>
        <v>0</v>
      </c>
      <c r="M153" s="191"/>
    </row>
    <row r="154" spans="1:14" ht="12.95" customHeight="1">
      <c r="A154" s="106" t="b">
        <f t="shared" si="32"/>
        <v>0</v>
      </c>
      <c r="B154" s="170" t="s">
        <v>631</v>
      </c>
      <c r="C154" s="91" t="s">
        <v>610</v>
      </c>
      <c r="D154" s="91" t="s">
        <v>612</v>
      </c>
      <c r="E154" s="137" t="s">
        <v>601</v>
      </c>
      <c r="F154" s="4" t="s">
        <v>468</v>
      </c>
      <c r="G154" s="9" t="s">
        <v>686</v>
      </c>
      <c r="H154" s="78">
        <v>3.25</v>
      </c>
      <c r="I154" s="67"/>
      <c r="J154" s="105">
        <f t="shared" si="34"/>
        <v>0</v>
      </c>
      <c r="M154" s="191"/>
    </row>
    <row r="155" spans="1:14" ht="12.95" customHeight="1">
      <c r="A155" s="106" t="b">
        <f t="shared" ref="A155:A158" si="35">IF(I155&gt;0,"OPS")</f>
        <v>0</v>
      </c>
      <c r="B155" s="170" t="s">
        <v>631</v>
      </c>
      <c r="C155" s="91" t="s">
        <v>610</v>
      </c>
      <c r="D155" s="91" t="s">
        <v>612</v>
      </c>
      <c r="E155" s="137" t="s">
        <v>601</v>
      </c>
      <c r="F155" s="4" t="s">
        <v>469</v>
      </c>
      <c r="G155" s="9" t="s">
        <v>687</v>
      </c>
      <c r="H155" s="78">
        <v>3.25</v>
      </c>
      <c r="I155" s="67"/>
      <c r="J155" s="105">
        <f t="shared" si="34"/>
        <v>0</v>
      </c>
      <c r="M155" s="191"/>
    </row>
    <row r="156" spans="1:14" ht="12.95" customHeight="1">
      <c r="A156" s="106" t="b">
        <f t="shared" si="35"/>
        <v>0</v>
      </c>
      <c r="B156" s="170" t="s">
        <v>631</v>
      </c>
      <c r="C156" s="91" t="s">
        <v>610</v>
      </c>
      <c r="D156" s="91" t="s">
        <v>612</v>
      </c>
      <c r="E156" s="137" t="s">
        <v>601</v>
      </c>
      <c r="F156" s="4" t="s">
        <v>470</v>
      </c>
      <c r="G156" s="9" t="s">
        <v>688</v>
      </c>
      <c r="H156" s="78">
        <v>3.25</v>
      </c>
      <c r="I156" s="67"/>
      <c r="J156" s="105">
        <f t="shared" si="34"/>
        <v>0</v>
      </c>
      <c r="M156" s="191"/>
    </row>
    <row r="157" spans="1:14" ht="12.95" customHeight="1">
      <c r="A157" s="106" t="b">
        <f t="shared" si="35"/>
        <v>0</v>
      </c>
      <c r="B157" s="170" t="s">
        <v>631</v>
      </c>
      <c r="C157" s="91" t="s">
        <v>610</v>
      </c>
      <c r="D157" s="91" t="s">
        <v>612</v>
      </c>
      <c r="E157" s="137" t="s">
        <v>601</v>
      </c>
      <c r="F157" s="4" t="s">
        <v>471</v>
      </c>
      <c r="G157" s="9" t="s">
        <v>689</v>
      </c>
      <c r="H157" s="78">
        <v>3.25</v>
      </c>
      <c r="I157" s="67"/>
      <c r="J157" s="105">
        <f t="shared" si="34"/>
        <v>0</v>
      </c>
      <c r="M157" s="191"/>
    </row>
    <row r="158" spans="1:14" ht="12.95" customHeight="1">
      <c r="A158" s="106" t="b">
        <f t="shared" si="35"/>
        <v>0</v>
      </c>
      <c r="B158" s="170" t="s">
        <v>631</v>
      </c>
      <c r="C158" s="91" t="s">
        <v>611</v>
      </c>
      <c r="D158" s="91" t="s">
        <v>612</v>
      </c>
      <c r="E158" s="137" t="s">
        <v>601</v>
      </c>
      <c r="F158" s="4" t="s">
        <v>472</v>
      </c>
      <c r="G158" s="9" t="s">
        <v>690</v>
      </c>
      <c r="H158" s="78">
        <v>3.25</v>
      </c>
      <c r="I158" s="67"/>
      <c r="J158" s="105">
        <f t="shared" si="34"/>
        <v>0</v>
      </c>
      <c r="M158" s="191"/>
    </row>
    <row r="159" spans="1:14" ht="12.95" customHeight="1" thickBot="1">
      <c r="A159" s="129" t="b">
        <f>IF(I159&gt;0,"OPS")</f>
        <v>0</v>
      </c>
      <c r="B159" s="289" t="s">
        <v>631</v>
      </c>
      <c r="C159" s="101" t="s">
        <v>611</v>
      </c>
      <c r="D159" s="101" t="s">
        <v>612</v>
      </c>
      <c r="E159" s="138" t="s">
        <v>601</v>
      </c>
      <c r="F159" s="32" t="s">
        <v>473</v>
      </c>
      <c r="G159" s="10" t="s">
        <v>691</v>
      </c>
      <c r="H159" s="11">
        <v>3.25</v>
      </c>
      <c r="I159" s="67"/>
      <c r="J159" s="121">
        <f>SUM(I159*H159)</f>
        <v>0</v>
      </c>
    </row>
    <row r="160" spans="1:14" s="85" customFormat="1" ht="20.25" customHeight="1" thickBot="1">
      <c r="A160" s="58"/>
      <c r="B160" s="107"/>
      <c r="C160" s="89"/>
      <c r="D160" s="89"/>
      <c r="E160" s="71"/>
      <c r="F160" s="89"/>
      <c r="G160" s="2"/>
      <c r="H160" s="434" t="s">
        <v>506</v>
      </c>
      <c r="I160" s="435"/>
      <c r="J160" s="315">
        <f>SUM(J12:J159)</f>
        <v>0</v>
      </c>
      <c r="K160" s="1"/>
      <c r="L160" s="1"/>
      <c r="M160" s="1"/>
      <c r="N160" s="1"/>
    </row>
    <row r="161" spans="1:14" ht="13.5" thickBot="1">
      <c r="A161" s="58"/>
      <c r="B161" s="433" t="s">
        <v>607</v>
      </c>
      <c r="C161" s="431"/>
      <c r="D161" s="431"/>
      <c r="E161" s="431"/>
      <c r="F161" s="432"/>
      <c r="G161" s="2"/>
      <c r="H161" s="438"/>
      <c r="I161" s="439"/>
      <c r="J161" s="314"/>
    </row>
    <row r="162" spans="1:14" ht="13.5" thickBot="1">
      <c r="A162" s="58"/>
      <c r="C162" s="89"/>
      <c r="D162" s="89"/>
      <c r="E162" s="71"/>
      <c r="F162" s="89"/>
      <c r="G162" s="2"/>
      <c r="H162" s="434" t="s">
        <v>702</v>
      </c>
      <c r="I162" s="435"/>
      <c r="J162" s="316">
        <f>'Customer Info'!D47</f>
        <v>0</v>
      </c>
    </row>
    <row r="163" spans="1:14" ht="13.5" thickBot="1">
      <c r="A163" s="58"/>
      <c r="C163" s="82"/>
      <c r="D163" s="82"/>
      <c r="E163" s="72"/>
      <c r="G163" s="60"/>
      <c r="H163" s="436" t="s">
        <v>696</v>
      </c>
      <c r="I163" s="437"/>
      <c r="J163" s="317">
        <f>J162-J160</f>
        <v>0</v>
      </c>
    </row>
    <row r="164" spans="1:14">
      <c r="A164" s="58"/>
      <c r="F164" s="100"/>
      <c r="G164" s="107"/>
      <c r="H164" s="60"/>
      <c r="I164" s="60"/>
      <c r="J164" s="60"/>
      <c r="N164" s="191"/>
    </row>
    <row r="165" spans="1:14" ht="13.5" thickBot="1">
      <c r="A165" s="58"/>
      <c r="G165" s="60"/>
      <c r="H165" s="321"/>
      <c r="I165" s="321"/>
      <c r="N165" s="191"/>
    </row>
    <row r="166" spans="1:14" ht="13.5" thickBot="1">
      <c r="A166" s="58"/>
      <c r="F166" s="430" t="s">
        <v>627</v>
      </c>
      <c r="G166" s="431"/>
      <c r="H166" s="431"/>
      <c r="I166" s="432"/>
      <c r="J166" s="262"/>
      <c r="N166" s="191"/>
    </row>
    <row r="167" spans="1:14" s="191" customFormat="1" ht="12.95" customHeight="1">
      <c r="A167" s="107"/>
      <c r="B167" s="107"/>
      <c r="C167" s="100"/>
      <c r="D167" s="100"/>
      <c r="E167" s="61"/>
      <c r="F167" s="82"/>
      <c r="J167" s="1"/>
      <c r="K167" s="1"/>
      <c r="L167" s="1"/>
      <c r="M167" s="1"/>
    </row>
    <row r="168" spans="1:14" s="191" customFormat="1" ht="12.95" customHeight="1">
      <c r="A168" s="107"/>
      <c r="B168" s="107"/>
      <c r="C168" s="100"/>
      <c r="D168" s="100"/>
      <c r="E168" s="61"/>
      <c r="F168" s="82"/>
      <c r="G168" s="1"/>
      <c r="H168" s="1"/>
      <c r="I168" s="1"/>
      <c r="J168" s="1"/>
      <c r="K168" s="1"/>
      <c r="L168" s="1"/>
      <c r="M168" s="1"/>
    </row>
    <row r="169" spans="1:14" s="191" customFormat="1" ht="12.95" customHeight="1">
      <c r="B169" s="262"/>
      <c r="C169" s="262"/>
      <c r="D169" s="262"/>
      <c r="E169" s="262"/>
      <c r="F169" s="262" t="s">
        <v>700</v>
      </c>
      <c r="G169" s="262"/>
      <c r="H169" s="1"/>
      <c r="I169" s="1"/>
      <c r="J169" s="1"/>
      <c r="K169" s="1"/>
      <c r="L169" s="1"/>
      <c r="M169" s="1"/>
    </row>
    <row r="170" spans="1:14" s="191" customFormat="1" ht="12.95" customHeight="1">
      <c r="A170" s="107"/>
      <c r="B170" s="107"/>
      <c r="C170" s="100"/>
      <c r="D170" s="100"/>
      <c r="E170" s="61"/>
      <c r="F170" s="82"/>
      <c r="G170" s="1"/>
      <c r="H170" s="1"/>
      <c r="I170" s="1"/>
      <c r="J170" s="1"/>
      <c r="K170" s="1"/>
      <c r="L170" s="1"/>
      <c r="M170" s="1"/>
      <c r="N170" s="1"/>
    </row>
    <row r="171" spans="1:14" s="191" customFormat="1" ht="12.95" customHeight="1">
      <c r="A171" s="107"/>
      <c r="B171" s="107"/>
      <c r="C171" s="100"/>
      <c r="D171" s="100"/>
      <c r="E171" s="61"/>
      <c r="F171" s="82"/>
      <c r="G171" s="1"/>
      <c r="H171" s="1"/>
      <c r="I171" s="1"/>
      <c r="J171" s="1"/>
      <c r="K171" s="1"/>
      <c r="L171" s="1"/>
      <c r="M171" s="1"/>
      <c r="N171" s="1"/>
    </row>
    <row r="172" spans="1:14" s="191" customFormat="1" ht="12.95" customHeight="1">
      <c r="A172" s="107"/>
      <c r="B172" s="107"/>
      <c r="C172" s="100"/>
      <c r="D172" s="100"/>
      <c r="E172" s="61"/>
      <c r="F172" s="82"/>
      <c r="G172" s="1"/>
      <c r="H172" s="1"/>
      <c r="I172" s="1"/>
      <c r="J172" s="1"/>
      <c r="K172" s="1"/>
      <c r="L172" s="1"/>
      <c r="M172" s="1"/>
      <c r="N172" s="1"/>
    </row>
    <row r="173" spans="1:14" ht="12.95" customHeight="1"/>
    <row r="174" spans="1:14" ht="12.95" customHeight="1"/>
    <row r="175" spans="1:14" ht="12.95" customHeight="1"/>
    <row r="176" spans="1:14" ht="12.95" customHeight="1"/>
    <row r="177" ht="12.95" customHeight="1"/>
    <row r="178" ht="12.95" customHeight="1"/>
    <row r="179" ht="12.95" customHeight="1"/>
    <row r="180" ht="12.95" customHeight="1"/>
    <row r="181" ht="12.95" customHeight="1"/>
    <row r="182" ht="12.95" customHeight="1"/>
    <row r="183" ht="12.95" customHeight="1"/>
    <row r="184" ht="12.95" customHeight="1"/>
    <row r="185" ht="12.95" customHeight="1"/>
    <row r="186" ht="12.95" customHeight="1"/>
    <row r="187" ht="12.95" customHeight="1"/>
    <row r="188" ht="12.95" customHeight="1"/>
    <row r="189" ht="12.95" customHeight="1"/>
    <row r="190" ht="12.95" customHeight="1"/>
    <row r="191" ht="12.95" customHeight="1"/>
    <row r="192" ht="12.95" customHeight="1"/>
    <row r="193" ht="12.95" customHeight="1"/>
    <row r="194" ht="12.95" customHeight="1"/>
    <row r="195" ht="12.95" customHeight="1"/>
    <row r="196" ht="12.95" customHeight="1"/>
    <row r="197" ht="12.95" customHeight="1"/>
    <row r="198" ht="12.95" customHeight="1"/>
    <row r="199" ht="12.95" customHeight="1"/>
    <row r="200" ht="12.95" customHeight="1"/>
    <row r="201" ht="12.95" customHeight="1"/>
    <row r="202" ht="12.95" customHeight="1"/>
    <row r="203" ht="12.95" customHeight="1"/>
    <row r="204" ht="12.95" customHeight="1"/>
    <row r="205" ht="12.95" customHeight="1"/>
    <row r="206" ht="12.95" customHeight="1"/>
    <row r="207" ht="12.95" customHeight="1"/>
    <row r="208" ht="12.95" customHeight="1"/>
    <row r="209" ht="12.95" customHeight="1"/>
    <row r="210" ht="12.95" customHeight="1"/>
    <row r="211" ht="12.95" customHeight="1"/>
    <row r="212" ht="12.95" customHeight="1"/>
    <row r="213" ht="12.95" customHeight="1"/>
    <row r="214" ht="12.95" customHeight="1"/>
    <row r="215" ht="12.95" customHeight="1"/>
    <row r="216" ht="12.95" customHeight="1"/>
    <row r="217" ht="12.95" customHeight="1"/>
    <row r="218" ht="12.95" customHeight="1"/>
    <row r="219" ht="12.95" customHeight="1"/>
    <row r="220" ht="12.95" customHeight="1"/>
    <row r="221" ht="12.95" customHeight="1"/>
    <row r="222" ht="12.95" customHeight="1"/>
    <row r="223" ht="12.95" customHeight="1"/>
    <row r="224" ht="12.95" customHeight="1"/>
    <row r="225" ht="12.95" customHeight="1"/>
    <row r="226" ht="12.95" customHeight="1"/>
    <row r="227" ht="12.95" customHeight="1"/>
    <row r="228" ht="12.95" customHeight="1"/>
    <row r="229" ht="12.95" customHeight="1"/>
    <row r="230" ht="12.95" customHeight="1"/>
    <row r="231" ht="12.95" customHeight="1"/>
    <row r="232" ht="12.95" customHeight="1"/>
    <row r="233" ht="12.95" customHeight="1"/>
    <row r="234" ht="12.95" customHeight="1"/>
    <row r="235" ht="12.95" customHeight="1"/>
    <row r="236" ht="12.95" customHeight="1"/>
    <row r="237" ht="12.95" customHeight="1"/>
    <row r="238" ht="12.95" customHeight="1"/>
    <row r="239" ht="12.95" customHeight="1"/>
    <row r="240" ht="12.95" customHeight="1"/>
    <row r="241" ht="12.95" customHeight="1"/>
    <row r="242" ht="12.95" customHeight="1"/>
    <row r="243" ht="12.95" customHeight="1"/>
    <row r="244" ht="12.95" customHeight="1"/>
    <row r="245" ht="12.95" customHeight="1"/>
    <row r="246" ht="12.95" customHeight="1"/>
    <row r="247" ht="12.95" customHeight="1"/>
    <row r="248" ht="12.95" customHeight="1"/>
    <row r="249" ht="12.95" customHeight="1"/>
    <row r="250" ht="12.95" customHeight="1"/>
    <row r="251" ht="12.95" customHeight="1"/>
    <row r="252" ht="12.95" customHeight="1"/>
    <row r="253" ht="12.95" customHeight="1"/>
    <row r="254" ht="12.95" customHeight="1"/>
    <row r="255" ht="12.95" customHeight="1"/>
    <row r="256" ht="12.95" customHeight="1"/>
    <row r="257" ht="12.95" customHeight="1"/>
    <row r="258" ht="12.95" customHeight="1"/>
    <row r="259" ht="21.95" customHeight="1"/>
    <row r="260" ht="12.95" customHeight="1"/>
    <row r="261" ht="12.95" customHeight="1"/>
    <row r="262" ht="21.95" customHeight="1"/>
    <row r="263" ht="21.95" customHeight="1"/>
    <row r="264" ht="21.95" customHeight="1"/>
    <row r="265" ht="21.95" customHeight="1"/>
  </sheetData>
  <autoFilter ref="A11:J167" xr:uid="{8FAF284D-07F5-4D90-9D68-2ACE754E9F17}"/>
  <mergeCells count="17">
    <mergeCell ref="A10:E10"/>
    <mergeCell ref="F10:I10"/>
    <mergeCell ref="H160:I160"/>
    <mergeCell ref="J6:J7"/>
    <mergeCell ref="A6:E7"/>
    <mergeCell ref="F6:I7"/>
    <mergeCell ref="A8:E8"/>
    <mergeCell ref="A4:F4"/>
    <mergeCell ref="G2:J4"/>
    <mergeCell ref="F8:I8"/>
    <mergeCell ref="A9:E9"/>
    <mergeCell ref="F9:I9"/>
    <mergeCell ref="F166:I166"/>
    <mergeCell ref="B161:F161"/>
    <mergeCell ref="H162:I162"/>
    <mergeCell ref="H163:I163"/>
    <mergeCell ref="H161:I161"/>
  </mergeCells>
  <conditionalFormatting sqref="I23 I12:I20 I34:I52 I55:I70 I106:I111 I113 I72:I103">
    <cfRule type="cellIs" dxfId="52" priority="264" operator="greaterThan">
      <formula>0</formula>
    </cfRule>
  </conditionalFormatting>
  <conditionalFormatting sqref="I31">
    <cfRule type="cellIs" dxfId="51" priority="105" operator="greaterThan">
      <formula>0</formula>
    </cfRule>
  </conditionalFormatting>
  <conditionalFormatting sqref="I32">
    <cfRule type="cellIs" dxfId="50" priority="104" operator="greaterThan">
      <formula>0</formula>
    </cfRule>
  </conditionalFormatting>
  <conditionalFormatting sqref="I12">
    <cfRule type="cellIs" dxfId="49" priority="239" operator="greaterThan">
      <formula>0</formula>
    </cfRule>
  </conditionalFormatting>
  <conditionalFormatting sqref="I43">
    <cfRule type="cellIs" dxfId="48" priority="238" operator="greaterThan">
      <formula>0</formula>
    </cfRule>
  </conditionalFormatting>
  <conditionalFormatting sqref="I56">
    <cfRule type="cellIs" dxfId="47" priority="237" operator="greaterThan">
      <formula>0</formula>
    </cfRule>
  </conditionalFormatting>
  <conditionalFormatting sqref="I66">
    <cfRule type="cellIs" dxfId="46" priority="236" operator="greaterThan">
      <formula>0</formula>
    </cfRule>
  </conditionalFormatting>
  <conditionalFormatting sqref="I127:I136">
    <cfRule type="cellIs" dxfId="45" priority="131" operator="greaterThan">
      <formula>0</formula>
    </cfRule>
  </conditionalFormatting>
  <conditionalFormatting sqref="I65">
    <cfRule type="cellIs" dxfId="44" priority="235" operator="greaterThan">
      <formula>0</formula>
    </cfRule>
  </conditionalFormatting>
  <conditionalFormatting sqref="I138:I143 I145:I151">
    <cfRule type="cellIs" dxfId="43" priority="143" operator="greaterThan">
      <formula>0</formula>
    </cfRule>
  </conditionalFormatting>
  <conditionalFormatting sqref="I152:I159">
    <cfRule type="cellIs" dxfId="42" priority="128" operator="greaterThan">
      <formula>0</formula>
    </cfRule>
  </conditionalFormatting>
  <conditionalFormatting sqref="I137">
    <cfRule type="cellIs" dxfId="41" priority="130" operator="greaterThan">
      <formula>0</formula>
    </cfRule>
  </conditionalFormatting>
  <conditionalFormatting sqref="I24">
    <cfRule type="cellIs" dxfId="40" priority="112" operator="greaterThan">
      <formula>0</formula>
    </cfRule>
  </conditionalFormatting>
  <conditionalFormatting sqref="I25">
    <cfRule type="cellIs" dxfId="39" priority="111" operator="greaterThan">
      <formula>0</formula>
    </cfRule>
  </conditionalFormatting>
  <conditionalFormatting sqref="I26">
    <cfRule type="cellIs" dxfId="38" priority="110" operator="greaterThan">
      <formula>0</formula>
    </cfRule>
  </conditionalFormatting>
  <conditionalFormatting sqref="I30">
    <cfRule type="cellIs" dxfId="37" priority="106" operator="greaterThan">
      <formula>0</formula>
    </cfRule>
  </conditionalFormatting>
  <conditionalFormatting sqref="I33">
    <cfRule type="cellIs" dxfId="36" priority="103" operator="greaterThan">
      <formula>0</formula>
    </cfRule>
  </conditionalFormatting>
  <conditionalFormatting sqref="I21:I22">
    <cfRule type="cellIs" dxfId="35" priority="101" operator="greaterThan">
      <formula>0</formula>
    </cfRule>
  </conditionalFormatting>
  <conditionalFormatting sqref="I92 I87">
    <cfRule type="cellIs" dxfId="34" priority="73" operator="greaterThan">
      <formula>0</formula>
    </cfRule>
  </conditionalFormatting>
  <conditionalFormatting sqref="I27">
    <cfRule type="cellIs" dxfId="33" priority="109" operator="greaterThan">
      <formula>0</formula>
    </cfRule>
  </conditionalFormatting>
  <conditionalFormatting sqref="I28">
    <cfRule type="cellIs" dxfId="32" priority="108" operator="greaterThan">
      <formula>0</formula>
    </cfRule>
  </conditionalFormatting>
  <conditionalFormatting sqref="I29">
    <cfRule type="cellIs" dxfId="31" priority="107" operator="greaterThan">
      <formula>0</formula>
    </cfRule>
  </conditionalFormatting>
  <conditionalFormatting sqref="I53:I54">
    <cfRule type="cellIs" dxfId="30" priority="100" operator="greaterThan">
      <formula>0</formula>
    </cfRule>
  </conditionalFormatting>
  <conditionalFormatting sqref="I54">
    <cfRule type="cellIs" dxfId="29" priority="99" operator="greaterThan">
      <formula>0</formula>
    </cfRule>
  </conditionalFormatting>
  <conditionalFormatting sqref="I102">
    <cfRule type="cellIs" dxfId="28" priority="84" operator="greaterThan">
      <formula>0</formula>
    </cfRule>
  </conditionalFormatting>
  <conditionalFormatting sqref="I89">
    <cfRule type="cellIs" dxfId="27" priority="36" operator="greaterThan">
      <formula>0</formula>
    </cfRule>
  </conditionalFormatting>
  <conditionalFormatting sqref="I101">
    <cfRule type="cellIs" dxfId="26" priority="83" operator="greaterThan">
      <formula>0</formula>
    </cfRule>
  </conditionalFormatting>
  <conditionalFormatting sqref="I99">
    <cfRule type="cellIs" dxfId="25" priority="80" operator="greaterThan">
      <formula>0</formula>
    </cfRule>
  </conditionalFormatting>
  <conditionalFormatting sqref="I85">
    <cfRule type="cellIs" dxfId="24" priority="70" operator="greaterThan">
      <formula>0</formula>
    </cfRule>
  </conditionalFormatting>
  <conditionalFormatting sqref="I79">
    <cfRule type="cellIs" dxfId="23" priority="58" operator="greaterThan">
      <formula>0</formula>
    </cfRule>
  </conditionalFormatting>
  <conditionalFormatting sqref="I88">
    <cfRule type="cellIs" dxfId="22" priority="69" operator="greaterThan">
      <formula>0</formula>
    </cfRule>
  </conditionalFormatting>
  <conditionalFormatting sqref="I80">
    <cfRule type="cellIs" dxfId="21" priority="57" operator="greaterThan">
      <formula>0</formula>
    </cfRule>
  </conditionalFormatting>
  <conditionalFormatting sqref="I78">
    <cfRule type="cellIs" dxfId="20" priority="66" operator="greaterThan">
      <formula>0</formula>
    </cfRule>
  </conditionalFormatting>
  <conditionalFormatting sqref="I81:I82">
    <cfRule type="cellIs" dxfId="19" priority="56" operator="greaterThan">
      <formula>0</formula>
    </cfRule>
  </conditionalFormatting>
  <conditionalFormatting sqref="I83">
    <cfRule type="cellIs" dxfId="18" priority="72" operator="greaterThan">
      <formula>0</formula>
    </cfRule>
  </conditionalFormatting>
  <conditionalFormatting sqref="I72:I77">
    <cfRule type="cellIs" dxfId="17" priority="67" operator="greaterThan">
      <formula>0</formula>
    </cfRule>
  </conditionalFormatting>
  <conditionalFormatting sqref="I86">
    <cfRule type="cellIs" dxfId="16" priority="61" operator="greaterThan">
      <formula>0</formula>
    </cfRule>
  </conditionalFormatting>
  <conditionalFormatting sqref="I84">
    <cfRule type="cellIs" dxfId="15" priority="55" operator="greaterThan">
      <formula>0</formula>
    </cfRule>
  </conditionalFormatting>
  <conditionalFormatting sqref="I112">
    <cfRule type="cellIs" dxfId="14" priority="18" operator="greaterThan">
      <formula>0</formula>
    </cfRule>
  </conditionalFormatting>
  <conditionalFormatting sqref="I90:I91">
    <cfRule type="cellIs" dxfId="13" priority="33" operator="greaterThan">
      <formula>0</formula>
    </cfRule>
  </conditionalFormatting>
  <conditionalFormatting sqref="I103">
    <cfRule type="cellIs" dxfId="12" priority="31" operator="greaterThan">
      <formula>0</formula>
    </cfRule>
  </conditionalFormatting>
  <conditionalFormatting sqref="I113">
    <cfRule type="cellIs" dxfId="11" priority="23" operator="greaterThan">
      <formula>0</formula>
    </cfRule>
  </conditionalFormatting>
  <conditionalFormatting sqref="I112">
    <cfRule type="cellIs" dxfId="10" priority="16" operator="greaterThan">
      <formula>0</formula>
    </cfRule>
  </conditionalFormatting>
  <conditionalFormatting sqref="I104">
    <cfRule type="cellIs" dxfId="9" priority="14" operator="greaterThan">
      <formula>0</formula>
    </cfRule>
  </conditionalFormatting>
  <conditionalFormatting sqref="I104">
    <cfRule type="cellIs" dxfId="8" priority="15" operator="greaterThan">
      <formula>0</formula>
    </cfRule>
  </conditionalFormatting>
  <conditionalFormatting sqref="I125">
    <cfRule type="cellIs" dxfId="7" priority="8" operator="greaterThan">
      <formula>0</formula>
    </cfRule>
  </conditionalFormatting>
  <conditionalFormatting sqref="I126">
    <cfRule type="cellIs" dxfId="6" priority="7" operator="greaterThan">
      <formula>0</formula>
    </cfRule>
  </conditionalFormatting>
  <conditionalFormatting sqref="I123">
    <cfRule type="cellIs" dxfId="5" priority="6" operator="greaterThan">
      <formula>0</formula>
    </cfRule>
  </conditionalFormatting>
  <conditionalFormatting sqref="I124">
    <cfRule type="cellIs" dxfId="4" priority="5" operator="greaterThan">
      <formula>0</formula>
    </cfRule>
  </conditionalFormatting>
  <conditionalFormatting sqref="I121">
    <cfRule type="cellIs" dxfId="3" priority="4" operator="greaterThan">
      <formula>0</formula>
    </cfRule>
  </conditionalFormatting>
  <conditionalFormatting sqref="I122">
    <cfRule type="cellIs" dxfId="2" priority="3" operator="greaterThan">
      <formula>0</formula>
    </cfRule>
  </conditionalFormatting>
  <conditionalFormatting sqref="I115:I120">
    <cfRule type="cellIs" dxfId="1" priority="2" operator="greaterThan">
      <formula>0</formula>
    </cfRule>
  </conditionalFormatting>
  <conditionalFormatting sqref="I144">
    <cfRule type="cellIs" dxfId="0" priority="1" operator="greaterThan">
      <formula>0</formula>
    </cfRule>
  </conditionalFormatting>
  <printOptions horizontalCentered="1"/>
  <pageMargins left="0.25" right="0.25" top="0.5" bottom="0.65" header="0.5" footer="0.1"/>
  <pageSetup scale="70" fitToHeight="0" orientation="portrait" horizontalDpi="4294967292" verticalDpi="4294967292" r:id="rId1"/>
  <headerFooter>
    <oddFooter>&amp;R&amp;K000000Credit Items  /  ZENTS  /  Page &amp;P of &amp;N</oddFooter>
  </headerFooter>
  <rowBreaks count="2" manualBreakCount="2">
    <brk id="70" max="9" man="1"/>
    <brk id="113" max="9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Customer Info</vt:lpstr>
      <vt:lpstr>BE&amp;UZ Retail</vt:lpstr>
      <vt:lpstr>BE&amp;UZ Professional</vt:lpstr>
      <vt:lpstr>BE&amp;UZ Shower Room</vt:lpstr>
      <vt:lpstr>BE&amp;UZ Samples &amp; Display</vt:lpstr>
      <vt:lpstr>REDEEM YOUR CREDIT</vt:lpstr>
      <vt:lpstr>'BE&amp;UZ Professional'!Print_Area</vt:lpstr>
      <vt:lpstr>'BE&amp;UZ Retail'!Print_Area</vt:lpstr>
      <vt:lpstr>'BE&amp;UZ Samples &amp; Display'!Print_Area</vt:lpstr>
      <vt:lpstr>'BE&amp;UZ Shower Room'!Print_Area</vt:lpstr>
      <vt:lpstr>'Customer Info'!Print_Area</vt:lpstr>
      <vt:lpstr>'REDEEM YOUR CREDIT'!Print_Area</vt:lpstr>
      <vt:lpstr>'BE&amp;UZ Professional'!Print_Titles</vt:lpstr>
      <vt:lpstr>'BE&amp;UZ Retail'!Print_Titles</vt:lpstr>
      <vt:lpstr>'BE&amp;UZ Samples &amp; Display'!Print_Titles</vt:lpstr>
      <vt:lpstr>'BE&amp;UZ Shower Room'!Print_Titles</vt:lpstr>
      <vt:lpstr>'Customer Info'!Print_Titles</vt:lpstr>
      <vt:lpstr>'REDEEM YOUR CREDIT'!Print_Titles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Zents</cp:lastModifiedBy>
  <cp:lastPrinted>2021-05-02T21:28:46Z</cp:lastPrinted>
  <dcterms:created xsi:type="dcterms:W3CDTF">2012-08-19T22:37:05Z</dcterms:created>
  <dcterms:modified xsi:type="dcterms:W3CDTF">2022-08-01T14:05:08Z</dcterms:modified>
</cp:coreProperties>
</file>